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3"/>
  <workbookPr defaultThemeVersion="124226"/>
  <mc:AlternateContent xmlns:mc="http://schemas.openxmlformats.org/markup-compatibility/2006">
    <mc:Choice Requires="x15">
      <x15ac:absPath xmlns:x15ac="http://schemas.microsoft.com/office/spreadsheetml/2010/11/ac" url="/Users/thomas/Downloads/"/>
    </mc:Choice>
  </mc:AlternateContent>
  <xr:revisionPtr revIDLastSave="0" documentId="13_ncr:1_{70139B65-83C3-2746-9FB5-98B27E44428D}" xr6:coauthVersionLast="45" xr6:coauthVersionMax="45" xr10:uidLastSave="{00000000-0000-0000-0000-000000000000}"/>
  <bookViews>
    <workbookView xWindow="2020" yWindow="2620" windowWidth="28220" windowHeight="15680" xr2:uid="{00000000-000D-0000-FFFF-FFFF00000000}"/>
  </bookViews>
  <sheets>
    <sheet name="UNIVERSAL WORKSHEET" sheetId="1" r:id="rId1"/>
    <sheet name="Input Form" sheetId="6" r:id="rId2"/>
    <sheet name="8 Bar Worksheet" sheetId="7" r:id="rId3"/>
    <sheet name="13 Bar Worksheet" sheetId="8"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59" i="8" l="1"/>
  <c r="AD12" i="8"/>
  <c r="AD15" i="8"/>
  <c r="M59" i="8"/>
  <c r="L59" i="8"/>
  <c r="J59" i="8"/>
  <c r="AE18" i="8"/>
  <c r="AE21" i="8"/>
  <c r="I59" i="8"/>
  <c r="H59" i="8"/>
  <c r="AC18" i="8"/>
  <c r="AC21" i="8"/>
  <c r="G59" i="8"/>
  <c r="F59" i="8"/>
  <c r="AA18" i="8"/>
  <c r="AA21" i="8"/>
  <c r="E59" i="8"/>
  <c r="D59" i="8"/>
  <c r="C59" i="8"/>
  <c r="N58" i="8"/>
  <c r="M58" i="8"/>
  <c r="L58" i="8"/>
  <c r="J58" i="8"/>
  <c r="AE17" i="8"/>
  <c r="AE20" i="8"/>
  <c r="I58" i="8"/>
  <c r="H58" i="8"/>
  <c r="AC17" i="8"/>
  <c r="AC20" i="8"/>
  <c r="F58" i="8"/>
  <c r="AA17" i="8"/>
  <c r="AA20" i="8"/>
  <c r="E58" i="8"/>
  <c r="D58" i="8"/>
  <c r="C58" i="8"/>
  <c r="N57" i="8"/>
  <c r="M57" i="8"/>
  <c r="L57" i="8"/>
  <c r="J57" i="8"/>
  <c r="AE16" i="8"/>
  <c r="AE19" i="8"/>
  <c r="H57" i="8"/>
  <c r="AC16" i="8"/>
  <c r="AC19" i="8"/>
  <c r="F57" i="8"/>
  <c r="AA16" i="8"/>
  <c r="AA19" i="8"/>
  <c r="D57" i="8"/>
  <c r="C57" i="8"/>
  <c r="N56" i="8"/>
  <c r="M56" i="8"/>
  <c r="L56" i="8"/>
  <c r="J56" i="8"/>
  <c r="AE15" i="8"/>
  <c r="H56" i="8"/>
  <c r="AC15" i="8"/>
  <c r="G56" i="8" s="1"/>
  <c r="F56" i="8"/>
  <c r="AA15" i="8"/>
  <c r="E56" i="8"/>
  <c r="D56" i="8"/>
  <c r="C56" i="8"/>
  <c r="AE14" i="8"/>
  <c r="I55" i="8" s="1"/>
  <c r="N55" i="8"/>
  <c r="M55" i="8"/>
  <c r="AD14" i="8"/>
  <c r="L55" i="8" s="1"/>
  <c r="AC14" i="8"/>
  <c r="G55" i="8" s="1"/>
  <c r="J55" i="8"/>
  <c r="AB14" i="8"/>
  <c r="H55" i="8"/>
  <c r="AA14" i="8"/>
  <c r="F55" i="8" s="1"/>
  <c r="E55" i="8"/>
  <c r="Z14" i="8"/>
  <c r="D55" i="8" s="1"/>
  <c r="C55" i="8"/>
  <c r="AE13" i="8"/>
  <c r="M54" i="8"/>
  <c r="AD13" i="8"/>
  <c r="AC13" i="8"/>
  <c r="AB13" i="8"/>
  <c r="H54" i="8" s="1"/>
  <c r="AA13" i="8"/>
  <c r="Z13" i="8"/>
  <c r="D54" i="8"/>
  <c r="C54" i="8"/>
  <c r="AE12" i="8"/>
  <c r="M53" i="8"/>
  <c r="L53" i="8"/>
  <c r="AC12" i="8"/>
  <c r="AB12" i="8"/>
  <c r="AB15" i="8"/>
  <c r="AA12" i="8"/>
  <c r="E53" i="8" s="1"/>
  <c r="F53" i="8"/>
  <c r="Z12" i="8"/>
  <c r="Z15" i="8"/>
  <c r="C53" i="8"/>
  <c r="K12" i="8"/>
  <c r="L12" i="8"/>
  <c r="K13" i="8"/>
  <c r="J13" i="8"/>
  <c r="S13" i="8" s="1"/>
  <c r="V13" i="8"/>
  <c r="K14" i="8"/>
  <c r="L14" i="8"/>
  <c r="M14" i="8"/>
  <c r="J15" i="8"/>
  <c r="V16" i="8"/>
  <c r="V17" i="8"/>
  <c r="X17" i="8" s="1"/>
  <c r="V18" i="8"/>
  <c r="X18" i="8" s="1"/>
  <c r="V19" i="8"/>
  <c r="X19" i="8" s="1"/>
  <c r="V20" i="8"/>
  <c r="X20" i="8" s="1"/>
  <c r="V21" i="8"/>
  <c r="X21" i="8" s="1"/>
  <c r="V22" i="8"/>
  <c r="X22" i="8" s="1"/>
  <c r="V23" i="8"/>
  <c r="V24" i="8"/>
  <c r="V25" i="8"/>
  <c r="X25" i="8" s="1"/>
  <c r="V26" i="8"/>
  <c r="V27" i="8"/>
  <c r="X27" i="8" s="1"/>
  <c r="V28" i="8"/>
  <c r="X28" i="8" s="1"/>
  <c r="V29" i="8"/>
  <c r="V30" i="8"/>
  <c r="X30" i="8" s="1"/>
  <c r="V31" i="8"/>
  <c r="V32" i="8"/>
  <c r="X32" i="8" s="1"/>
  <c r="V33" i="8"/>
  <c r="X33" i="8" s="1"/>
  <c r="V34" i="8"/>
  <c r="X34" i="8" s="1"/>
  <c r="V35" i="8"/>
  <c r="X35" i="8" s="1"/>
  <c r="V36" i="8"/>
  <c r="X36" i="8" s="1"/>
  <c r="V37" i="8"/>
  <c r="V38" i="8"/>
  <c r="X38" i="8" s="1"/>
  <c r="V39" i="8"/>
  <c r="S14" i="8"/>
  <c r="S16" i="8"/>
  <c r="T16" i="8" s="1"/>
  <c r="S17" i="8"/>
  <c r="S18" i="8"/>
  <c r="S19" i="8"/>
  <c r="S20" i="8"/>
  <c r="U20" i="8" s="1"/>
  <c r="S21" i="8"/>
  <c r="U21" i="8" s="1"/>
  <c r="S22" i="8"/>
  <c r="S23" i="8"/>
  <c r="U23" i="8" s="1"/>
  <c r="S24" i="8"/>
  <c r="T24" i="8" s="1"/>
  <c r="S25" i="8"/>
  <c r="S26" i="8"/>
  <c r="S27" i="8"/>
  <c r="S28" i="8"/>
  <c r="S29" i="8"/>
  <c r="S30" i="8"/>
  <c r="S31" i="8"/>
  <c r="U31" i="8" s="1"/>
  <c r="S32" i="8"/>
  <c r="T32" i="8" s="1"/>
  <c r="S33" i="8"/>
  <c r="U33" i="8" s="1"/>
  <c r="S34" i="8"/>
  <c r="S35" i="8"/>
  <c r="S36" i="8"/>
  <c r="T36" i="8" s="1"/>
  <c r="S37" i="8"/>
  <c r="S38" i="8"/>
  <c r="S39" i="8"/>
  <c r="U39" i="8" s="1"/>
  <c r="P13" i="8"/>
  <c r="Q13" i="8" s="1"/>
  <c r="P14" i="8"/>
  <c r="P16" i="8"/>
  <c r="Q16" i="8" s="1"/>
  <c r="P17" i="8"/>
  <c r="Q17" i="8" s="1"/>
  <c r="P18" i="8"/>
  <c r="P19" i="8"/>
  <c r="P20" i="8"/>
  <c r="P21" i="8"/>
  <c r="Q21" i="8" s="1"/>
  <c r="P22" i="8"/>
  <c r="P23" i="8"/>
  <c r="Q23" i="8" s="1"/>
  <c r="P24" i="8"/>
  <c r="Q24" i="8" s="1"/>
  <c r="P25" i="8"/>
  <c r="Q25" i="8" s="1"/>
  <c r="P26" i="8"/>
  <c r="P27" i="8"/>
  <c r="P28" i="8"/>
  <c r="P29" i="8"/>
  <c r="Q29" i="8" s="1"/>
  <c r="P30" i="8"/>
  <c r="P31" i="8"/>
  <c r="P32" i="8"/>
  <c r="Q32" i="8" s="1"/>
  <c r="P33" i="8"/>
  <c r="Q33" i="8" s="1"/>
  <c r="P34" i="8"/>
  <c r="P35" i="8"/>
  <c r="P36" i="8"/>
  <c r="P37" i="8"/>
  <c r="Q37" i="8" s="1"/>
  <c r="P38" i="8"/>
  <c r="P39" i="8"/>
  <c r="AJ12" i="8"/>
  <c r="AJ13" i="8"/>
  <c r="AJ14" i="8"/>
  <c r="AJ15" i="8"/>
  <c r="AJ16" i="8"/>
  <c r="AJ17" i="8"/>
  <c r="AJ18" i="8"/>
  <c r="AJ19" i="8"/>
  <c r="AJ20" i="8"/>
  <c r="AJ21" i="8"/>
  <c r="AJ22" i="8"/>
  <c r="AJ23" i="8"/>
  <c r="AJ24" i="8"/>
  <c r="AJ25" i="8"/>
  <c r="AJ26" i="8"/>
  <c r="AJ27" i="8"/>
  <c r="AJ28" i="8"/>
  <c r="AJ29" i="8"/>
  <c r="AJ30" i="8"/>
  <c r="AJ31" i="8"/>
  <c r="AJ32" i="8"/>
  <c r="AJ33" i="8"/>
  <c r="AJ34" i="8"/>
  <c r="AJ35" i="8"/>
  <c r="AJ36" i="8"/>
  <c r="AJ37" i="8"/>
  <c r="AJ38" i="8"/>
  <c r="AJ39" i="8"/>
  <c r="AG12" i="8"/>
  <c r="AG13" i="8"/>
  <c r="AG14" i="8"/>
  <c r="AG15" i="8"/>
  <c r="AG16" i="8"/>
  <c r="AG17" i="8"/>
  <c r="AG18" i="8"/>
  <c r="AG19" i="8"/>
  <c r="AG20" i="8"/>
  <c r="AG21" i="8"/>
  <c r="AG22" i="8"/>
  <c r="AG23" i="8"/>
  <c r="AG24" i="8"/>
  <c r="AG25" i="8"/>
  <c r="AG26" i="8"/>
  <c r="AG27" i="8"/>
  <c r="AG28" i="8"/>
  <c r="AG29" i="8"/>
  <c r="AG30" i="8"/>
  <c r="AG31" i="8"/>
  <c r="AG32" i="8"/>
  <c r="AG33" i="8"/>
  <c r="AG34" i="8"/>
  <c r="AG35" i="8"/>
  <c r="AG36" i="8"/>
  <c r="AG37" i="8"/>
  <c r="AG38" i="8"/>
  <c r="AG39" i="8"/>
  <c r="AH12" i="8"/>
  <c r="AH13" i="8"/>
  <c r="AH14" i="8"/>
  <c r="AH15" i="8"/>
  <c r="AH16" i="8"/>
  <c r="AH17" i="8"/>
  <c r="AH18" i="8"/>
  <c r="AH19" i="8"/>
  <c r="AH20" i="8"/>
  <c r="AH21" i="8"/>
  <c r="AH22" i="8"/>
  <c r="AH23" i="8"/>
  <c r="AH24" i="8"/>
  <c r="AH25" i="8"/>
  <c r="AH26" i="8"/>
  <c r="AH27" i="8"/>
  <c r="AH28" i="8"/>
  <c r="AH29" i="8"/>
  <c r="AH30" i="8"/>
  <c r="AH31" i="8"/>
  <c r="AH32" i="8"/>
  <c r="AH33" i="8"/>
  <c r="AH34" i="8"/>
  <c r="AH35" i="8"/>
  <c r="AH36" i="8"/>
  <c r="AH37" i="8"/>
  <c r="AH38" i="8"/>
  <c r="AH39" i="8"/>
  <c r="AI12" i="8"/>
  <c r="AI13" i="8"/>
  <c r="AI14" i="8"/>
  <c r="AI15" i="8"/>
  <c r="AI16" i="8"/>
  <c r="AI17" i="8"/>
  <c r="AI18" i="8"/>
  <c r="AI19" i="8"/>
  <c r="AI20" i="8"/>
  <c r="AI21" i="8"/>
  <c r="AI22" i="8"/>
  <c r="AI23" i="8"/>
  <c r="AI24" i="8"/>
  <c r="AI25" i="8"/>
  <c r="AI26" i="8"/>
  <c r="AI27" i="8"/>
  <c r="AI28" i="8"/>
  <c r="AI29" i="8"/>
  <c r="AI30" i="8"/>
  <c r="AI31" i="8"/>
  <c r="AI32" i="8"/>
  <c r="AI33" i="8"/>
  <c r="AI34" i="8"/>
  <c r="AI35" i="8"/>
  <c r="AI36" i="8"/>
  <c r="AI37" i="8"/>
  <c r="AI38" i="8"/>
  <c r="AI39" i="8"/>
  <c r="AE22" i="8"/>
  <c r="AE23" i="8"/>
  <c r="AE24" i="8"/>
  <c r="AE25" i="8"/>
  <c r="AE26" i="8"/>
  <c r="AE27" i="8"/>
  <c r="AE28" i="8"/>
  <c r="AE29" i="8"/>
  <c r="AE30" i="8"/>
  <c r="AE31" i="8"/>
  <c r="AE32" i="8"/>
  <c r="AE33" i="8"/>
  <c r="AE34" i="8"/>
  <c r="AE35" i="8"/>
  <c r="AE36" i="8"/>
  <c r="AE37" i="8"/>
  <c r="AE38" i="8"/>
  <c r="AE39" i="8"/>
  <c r="AD16" i="8"/>
  <c r="AD17" i="8"/>
  <c r="AD18" i="8"/>
  <c r="AD19" i="8"/>
  <c r="AD20" i="8"/>
  <c r="AD21" i="8"/>
  <c r="AD22" i="8"/>
  <c r="AD23" i="8"/>
  <c r="AD24" i="8"/>
  <c r="AD25" i="8"/>
  <c r="AD26" i="8"/>
  <c r="AD27" i="8"/>
  <c r="AD28" i="8"/>
  <c r="AD29" i="8"/>
  <c r="AD30" i="8"/>
  <c r="AD31" i="8"/>
  <c r="AD32" i="8"/>
  <c r="AD33" i="8"/>
  <c r="AD34" i="8"/>
  <c r="AD35" i="8"/>
  <c r="AD36" i="8"/>
  <c r="AD37" i="8"/>
  <c r="AD38" i="8"/>
  <c r="AD39" i="8"/>
  <c r="AC22" i="8"/>
  <c r="AC23" i="8"/>
  <c r="AC24" i="8"/>
  <c r="AC25" i="8"/>
  <c r="AC26" i="8"/>
  <c r="AC27" i="8"/>
  <c r="AC28" i="8"/>
  <c r="AC29" i="8"/>
  <c r="AC30" i="8"/>
  <c r="AC31" i="8"/>
  <c r="AC32" i="8"/>
  <c r="AC33" i="8"/>
  <c r="AC34" i="8"/>
  <c r="AC35" i="8"/>
  <c r="AC36" i="8"/>
  <c r="AC37" i="8"/>
  <c r="AC38" i="8"/>
  <c r="AC39" i="8"/>
  <c r="AB16" i="8"/>
  <c r="AB17" i="8"/>
  <c r="AB18" i="8"/>
  <c r="AB19" i="8"/>
  <c r="AB20" i="8"/>
  <c r="AB21" i="8"/>
  <c r="AB22" i="8"/>
  <c r="AB23" i="8"/>
  <c r="AB24" i="8"/>
  <c r="AB25" i="8"/>
  <c r="AB26" i="8"/>
  <c r="AB27" i="8"/>
  <c r="AB28" i="8"/>
  <c r="AB29" i="8"/>
  <c r="AB30" i="8"/>
  <c r="AB31" i="8"/>
  <c r="AB32" i="8"/>
  <c r="AB33" i="8"/>
  <c r="AB34" i="8"/>
  <c r="AB35" i="8"/>
  <c r="AB36" i="8"/>
  <c r="AB37" i="8"/>
  <c r="AB38" i="8"/>
  <c r="AB39" i="8"/>
  <c r="AA22" i="8"/>
  <c r="AA23" i="8"/>
  <c r="AA24" i="8"/>
  <c r="AA25" i="8"/>
  <c r="AA26" i="8"/>
  <c r="AA27" i="8"/>
  <c r="AA28" i="8"/>
  <c r="AA29" i="8"/>
  <c r="AA30" i="8"/>
  <c r="AA31" i="8"/>
  <c r="AA32" i="8"/>
  <c r="AA33" i="8"/>
  <c r="AA34" i="8"/>
  <c r="AA35" i="8"/>
  <c r="AA36" i="8"/>
  <c r="AA37" i="8"/>
  <c r="AA38" i="8"/>
  <c r="AA39" i="8"/>
  <c r="Z16" i="8"/>
  <c r="Z17" i="8"/>
  <c r="Z18" i="8"/>
  <c r="Z19" i="8"/>
  <c r="Z20" i="8"/>
  <c r="Z21" i="8"/>
  <c r="Z22" i="8"/>
  <c r="Z23" i="8"/>
  <c r="Z24" i="8"/>
  <c r="Z25" i="8"/>
  <c r="Z26" i="8"/>
  <c r="Z27" i="8"/>
  <c r="Z28" i="8"/>
  <c r="Z29" i="8"/>
  <c r="Z30" i="8"/>
  <c r="Z31" i="8"/>
  <c r="Z32" i="8"/>
  <c r="Z33" i="8"/>
  <c r="Z34" i="8"/>
  <c r="Z35" i="8"/>
  <c r="Z36" i="8"/>
  <c r="Z37" i="8"/>
  <c r="Z38" i="8"/>
  <c r="Z39" i="8"/>
  <c r="W16" i="8"/>
  <c r="W17" i="8"/>
  <c r="W18" i="8"/>
  <c r="W19" i="8"/>
  <c r="W20" i="8"/>
  <c r="W21" i="8"/>
  <c r="W22" i="8"/>
  <c r="W23" i="8"/>
  <c r="W24" i="8"/>
  <c r="W25" i="8"/>
  <c r="W26" i="8"/>
  <c r="W27" i="8"/>
  <c r="W28" i="8"/>
  <c r="W29" i="8"/>
  <c r="W30" i="8"/>
  <c r="W31" i="8"/>
  <c r="W32" i="8"/>
  <c r="W33" i="8"/>
  <c r="W34" i="8"/>
  <c r="W35" i="8"/>
  <c r="W36" i="8"/>
  <c r="W37" i="8"/>
  <c r="W38" i="8"/>
  <c r="W39" i="8"/>
  <c r="X16" i="8"/>
  <c r="X23" i="8"/>
  <c r="X24" i="8"/>
  <c r="X26" i="8"/>
  <c r="X29" i="8"/>
  <c r="X31" i="8"/>
  <c r="X37" i="8"/>
  <c r="X39" i="8"/>
  <c r="T13" i="8"/>
  <c r="T17" i="8"/>
  <c r="T20" i="8"/>
  <c r="T21" i="8"/>
  <c r="T25" i="8"/>
  <c r="T28" i="8"/>
  <c r="T29" i="8"/>
  <c r="T33" i="8"/>
  <c r="T37" i="8"/>
  <c r="T39" i="8"/>
  <c r="U13" i="8"/>
  <c r="U16" i="8"/>
  <c r="U17" i="8"/>
  <c r="U24" i="8"/>
  <c r="U25" i="8"/>
  <c r="U28" i="8"/>
  <c r="U29" i="8"/>
  <c r="U32" i="8"/>
  <c r="U36" i="8"/>
  <c r="U37" i="8"/>
  <c r="Q14" i="8"/>
  <c r="Q18" i="8"/>
  <c r="Q19" i="8"/>
  <c r="Q20" i="8"/>
  <c r="Q22" i="8"/>
  <c r="Q26" i="8"/>
  <c r="Q27" i="8"/>
  <c r="Q28" i="8"/>
  <c r="Q30" i="8"/>
  <c r="Q31" i="8"/>
  <c r="Q34" i="8"/>
  <c r="Q35" i="8"/>
  <c r="Q36" i="8"/>
  <c r="Q38" i="8"/>
  <c r="Q39" i="8"/>
  <c r="R12" i="8"/>
  <c r="R13" i="8"/>
  <c r="R14" i="8"/>
  <c r="R15" i="8"/>
  <c r="R16" i="8"/>
  <c r="R17" i="8"/>
  <c r="R18" i="8"/>
  <c r="R19" i="8"/>
  <c r="R20" i="8"/>
  <c r="R21" i="8"/>
  <c r="R22" i="8"/>
  <c r="R23" i="8"/>
  <c r="R24" i="8"/>
  <c r="R25" i="8"/>
  <c r="R26" i="8"/>
  <c r="R27" i="8"/>
  <c r="R28" i="8"/>
  <c r="R29" i="8"/>
  <c r="R30" i="8"/>
  <c r="R31" i="8"/>
  <c r="R32" i="8"/>
  <c r="R33" i="8"/>
  <c r="R34" i="8"/>
  <c r="R35" i="8"/>
  <c r="R36" i="8"/>
  <c r="R37" i="8"/>
  <c r="R38" i="8"/>
  <c r="R39" i="8"/>
  <c r="Y39" i="8"/>
  <c r="N39" i="8"/>
  <c r="M39" i="8"/>
  <c r="L39" i="8"/>
  <c r="K39" i="8"/>
  <c r="J39" i="8"/>
  <c r="Y38" i="8"/>
  <c r="N38" i="8"/>
  <c r="M38" i="8"/>
  <c r="L38" i="8"/>
  <c r="K38" i="8"/>
  <c r="J38" i="8"/>
  <c r="Y37" i="8"/>
  <c r="N37" i="8"/>
  <c r="M37" i="8"/>
  <c r="L37" i="8"/>
  <c r="K37" i="8"/>
  <c r="J37" i="8"/>
  <c r="Y36" i="8"/>
  <c r="N36" i="8"/>
  <c r="M36" i="8"/>
  <c r="L36" i="8"/>
  <c r="K36" i="8"/>
  <c r="J36" i="8"/>
  <c r="Y35" i="8"/>
  <c r="N35" i="8"/>
  <c r="M35" i="8"/>
  <c r="L35" i="8"/>
  <c r="K35" i="8"/>
  <c r="J35" i="8"/>
  <c r="Y34" i="8"/>
  <c r="N34" i="8"/>
  <c r="M34" i="8"/>
  <c r="L34" i="8"/>
  <c r="K34" i="8"/>
  <c r="J34" i="8"/>
  <c r="Y33" i="8"/>
  <c r="N33" i="8"/>
  <c r="M33" i="8"/>
  <c r="L33" i="8"/>
  <c r="K33" i="8"/>
  <c r="J33" i="8"/>
  <c r="Y32" i="8"/>
  <c r="N32" i="8"/>
  <c r="M32" i="8"/>
  <c r="L32" i="8"/>
  <c r="K32" i="8"/>
  <c r="J32" i="8"/>
  <c r="Y31" i="8"/>
  <c r="N31" i="8"/>
  <c r="M31" i="8"/>
  <c r="L31" i="8"/>
  <c r="K31" i="8"/>
  <c r="J31" i="8"/>
  <c r="Y30" i="8"/>
  <c r="N30" i="8"/>
  <c r="M30" i="8"/>
  <c r="L30" i="8"/>
  <c r="K30" i="8"/>
  <c r="J30" i="8"/>
  <c r="Y29" i="8"/>
  <c r="N29" i="8"/>
  <c r="M29" i="8"/>
  <c r="L29" i="8"/>
  <c r="K29" i="8"/>
  <c r="J29" i="8"/>
  <c r="Y28" i="8"/>
  <c r="N28" i="8"/>
  <c r="M28" i="8"/>
  <c r="L28" i="8"/>
  <c r="K28" i="8"/>
  <c r="J28" i="8"/>
  <c r="Y27" i="8"/>
  <c r="N27" i="8"/>
  <c r="M27" i="8"/>
  <c r="L27" i="8"/>
  <c r="K27" i="8"/>
  <c r="J27" i="8"/>
  <c r="Y26" i="8"/>
  <c r="N26" i="8"/>
  <c r="M26" i="8"/>
  <c r="L26" i="8"/>
  <c r="K26" i="8"/>
  <c r="J26" i="8"/>
  <c r="Y25" i="8"/>
  <c r="N25" i="8"/>
  <c r="M25" i="8"/>
  <c r="L25" i="8"/>
  <c r="K25" i="8"/>
  <c r="J25" i="8"/>
  <c r="Y24" i="8"/>
  <c r="N24" i="8"/>
  <c r="M24" i="8"/>
  <c r="L24" i="8"/>
  <c r="K24" i="8"/>
  <c r="J24" i="8"/>
  <c r="Y23" i="8"/>
  <c r="N23" i="8"/>
  <c r="M23" i="8"/>
  <c r="L23" i="8"/>
  <c r="K23" i="8"/>
  <c r="J23" i="8"/>
  <c r="Y22" i="8"/>
  <c r="N22" i="8"/>
  <c r="M22" i="8"/>
  <c r="L22" i="8"/>
  <c r="K22" i="8"/>
  <c r="J22" i="8"/>
  <c r="Y21" i="8"/>
  <c r="N21" i="8"/>
  <c r="M21" i="8"/>
  <c r="L21" i="8"/>
  <c r="K21" i="8"/>
  <c r="J21" i="8"/>
  <c r="Y20" i="8"/>
  <c r="N20" i="8"/>
  <c r="M20" i="8"/>
  <c r="L20" i="8"/>
  <c r="K20" i="8"/>
  <c r="J20" i="8"/>
  <c r="Y19" i="8"/>
  <c r="N19" i="8"/>
  <c r="M19" i="8"/>
  <c r="L19" i="8"/>
  <c r="K19" i="8"/>
  <c r="J19" i="8"/>
  <c r="Y18" i="8"/>
  <c r="N18" i="8"/>
  <c r="M18" i="8"/>
  <c r="L18" i="8"/>
  <c r="K18" i="8"/>
  <c r="J18" i="8"/>
  <c r="Y17" i="8"/>
  <c r="N17" i="8"/>
  <c r="M17" i="8"/>
  <c r="L17" i="8"/>
  <c r="K17" i="8"/>
  <c r="J17" i="8"/>
  <c r="Y16" i="8"/>
  <c r="N16" i="8"/>
  <c r="M16" i="8"/>
  <c r="L16" i="8"/>
  <c r="K16" i="8"/>
  <c r="J16" i="8"/>
  <c r="Y15" i="8"/>
  <c r="N15" i="8"/>
  <c r="M15" i="8"/>
  <c r="L15" i="8"/>
  <c r="K15" i="8"/>
  <c r="Y14" i="8"/>
  <c r="N14" i="8"/>
  <c r="J14" i="8"/>
  <c r="Y13" i="8"/>
  <c r="N13" i="8"/>
  <c r="M13" i="8"/>
  <c r="L13" i="8"/>
  <c r="Y12" i="8"/>
  <c r="N12" i="8"/>
  <c r="M12" i="8"/>
  <c r="J12" i="8"/>
  <c r="X11" i="8"/>
  <c r="W11" i="8"/>
  <c r="U11" i="8"/>
  <c r="T11" i="8"/>
  <c r="N59" i="7"/>
  <c r="AD12" i="7"/>
  <c r="AD13" i="7"/>
  <c r="AD14" i="7"/>
  <c r="AD15" i="7"/>
  <c r="AD16" i="7"/>
  <c r="AD17" i="7"/>
  <c r="AD18" i="7"/>
  <c r="AD19" i="7"/>
  <c r="AD20" i="7"/>
  <c r="AD21" i="7"/>
  <c r="AD22" i="7"/>
  <c r="AD23" i="7"/>
  <c r="AD24" i="7"/>
  <c r="AD25" i="7"/>
  <c r="AD26" i="7"/>
  <c r="AD27" i="7"/>
  <c r="AD28" i="7"/>
  <c r="AD29" i="7"/>
  <c r="AD30" i="7"/>
  <c r="AD31" i="7"/>
  <c r="AD32" i="7"/>
  <c r="AD33" i="7"/>
  <c r="AD35" i="7"/>
  <c r="AD36" i="7"/>
  <c r="L59" i="7"/>
  <c r="J59" i="7"/>
  <c r="H59" i="7"/>
  <c r="AC18" i="7"/>
  <c r="AC19" i="7"/>
  <c r="AC20" i="7"/>
  <c r="AC21" i="7"/>
  <c r="AC22" i="7"/>
  <c r="G56" i="7" s="1"/>
  <c r="AC23" i="7"/>
  <c r="AC24" i="7"/>
  <c r="AC25" i="7"/>
  <c r="AC26" i="7"/>
  <c r="AC27" i="7"/>
  <c r="AC28" i="7"/>
  <c r="AC29" i="7"/>
  <c r="AC30" i="7"/>
  <c r="AC31" i="7"/>
  <c r="AC32" i="7"/>
  <c r="AC33" i="7"/>
  <c r="AC34" i="7"/>
  <c r="AC35" i="7"/>
  <c r="AC36" i="7"/>
  <c r="AC37" i="7"/>
  <c r="AC38" i="7"/>
  <c r="AC39" i="7"/>
  <c r="AC12" i="7"/>
  <c r="AC13" i="7"/>
  <c r="AC14" i="7"/>
  <c r="AC15" i="7"/>
  <c r="AC16" i="7"/>
  <c r="G54" i="7" s="1"/>
  <c r="AC17" i="7"/>
  <c r="F59" i="7"/>
  <c r="AA18" i="7"/>
  <c r="AA19" i="7"/>
  <c r="AA20" i="7"/>
  <c r="AA21" i="7"/>
  <c r="AA22" i="7"/>
  <c r="AA23" i="7"/>
  <c r="AA24" i="7"/>
  <c r="AA25" i="7"/>
  <c r="AA26" i="7"/>
  <c r="AA27" i="7"/>
  <c r="AA28" i="7"/>
  <c r="AA29" i="7"/>
  <c r="AA30" i="7"/>
  <c r="AA31" i="7"/>
  <c r="AA32" i="7"/>
  <c r="AA33" i="7"/>
  <c r="AA34" i="7"/>
  <c r="F54" i="7" s="1"/>
  <c r="AA35" i="7"/>
  <c r="AA36" i="7"/>
  <c r="AA37" i="7"/>
  <c r="AA38" i="7"/>
  <c r="AA39" i="7"/>
  <c r="AA12" i="7"/>
  <c r="AA13" i="7"/>
  <c r="E53" i="7" s="1"/>
  <c r="AA14" i="7"/>
  <c r="AA15" i="7"/>
  <c r="AA16" i="7"/>
  <c r="AA17" i="7"/>
  <c r="D59" i="7"/>
  <c r="C59" i="7"/>
  <c r="N58" i="7"/>
  <c r="L58" i="7"/>
  <c r="J58" i="7"/>
  <c r="AE17" i="7"/>
  <c r="AE18" i="7"/>
  <c r="AE19" i="7"/>
  <c r="AE20" i="7"/>
  <c r="AE21" i="7"/>
  <c r="AE22" i="7"/>
  <c r="AE23" i="7"/>
  <c r="AE24" i="7"/>
  <c r="AE25" i="7"/>
  <c r="AE26" i="7"/>
  <c r="AE27" i="7"/>
  <c r="AE28" i="7"/>
  <c r="AE29" i="7"/>
  <c r="AE30" i="7"/>
  <c r="AE31" i="7"/>
  <c r="AE32" i="7"/>
  <c r="AE33" i="7"/>
  <c r="AE34" i="7"/>
  <c r="N54" i="7" s="1"/>
  <c r="AE35" i="7"/>
  <c r="AE36" i="7"/>
  <c r="AE37" i="7"/>
  <c r="AE38" i="7"/>
  <c r="AE12" i="7"/>
  <c r="AE13" i="7"/>
  <c r="AE14" i="7"/>
  <c r="AE15" i="7"/>
  <c r="AE16" i="7"/>
  <c r="AE39" i="7"/>
  <c r="H58" i="7"/>
  <c r="F58" i="7"/>
  <c r="D58" i="7"/>
  <c r="C58" i="7"/>
  <c r="N57" i="7"/>
  <c r="L57" i="7"/>
  <c r="J57" i="7"/>
  <c r="H57" i="7"/>
  <c r="F57" i="7"/>
  <c r="D57" i="7"/>
  <c r="C57" i="7"/>
  <c r="N56" i="7"/>
  <c r="L56" i="7"/>
  <c r="J56" i="7"/>
  <c r="H56" i="7"/>
  <c r="F56" i="7"/>
  <c r="D56" i="7"/>
  <c r="C56" i="7"/>
  <c r="N55" i="7"/>
  <c r="L55" i="7"/>
  <c r="J55" i="7"/>
  <c r="H55" i="7"/>
  <c r="F55" i="7"/>
  <c r="D55" i="7"/>
  <c r="C55" i="7"/>
  <c r="AD34" i="7"/>
  <c r="L54" i="7"/>
  <c r="J54" i="7"/>
  <c r="AB34" i="7"/>
  <c r="H54" i="7" s="1"/>
  <c r="Z34" i="7"/>
  <c r="D54" i="7" s="1"/>
  <c r="C54" i="7"/>
  <c r="AB12" i="7"/>
  <c r="AB13" i="7"/>
  <c r="AB14" i="7"/>
  <c r="AB15" i="7"/>
  <c r="AB16" i="7"/>
  <c r="AB17" i="7"/>
  <c r="AB18" i="7"/>
  <c r="AB19" i="7"/>
  <c r="AB20" i="7"/>
  <c r="AB21" i="7"/>
  <c r="AB22" i="7"/>
  <c r="AB23" i="7"/>
  <c r="AB24" i="7"/>
  <c r="AB25" i="7"/>
  <c r="AB26" i="7"/>
  <c r="AB27" i="7"/>
  <c r="AB28" i="7"/>
  <c r="AB29" i="7"/>
  <c r="AB30" i="7"/>
  <c r="AB31" i="7"/>
  <c r="AB32" i="7"/>
  <c r="AB33" i="7"/>
  <c r="AB35" i="7"/>
  <c r="AB36" i="7"/>
  <c r="Z12" i="7"/>
  <c r="Z13" i="7"/>
  <c r="Z14" i="7"/>
  <c r="Z15" i="7"/>
  <c r="Z16" i="7"/>
  <c r="Z17" i="7"/>
  <c r="Z18" i="7"/>
  <c r="Z19" i="7"/>
  <c r="Z20" i="7"/>
  <c r="Z21" i="7"/>
  <c r="Z22" i="7"/>
  <c r="Z23" i="7"/>
  <c r="Z24" i="7"/>
  <c r="Z25" i="7"/>
  <c r="Z26" i="7"/>
  <c r="Z27" i="7"/>
  <c r="Z28" i="7"/>
  <c r="Z29" i="7"/>
  <c r="Z30" i="7"/>
  <c r="Z31" i="7"/>
  <c r="Z32" i="7"/>
  <c r="Z33" i="7"/>
  <c r="Z35" i="7"/>
  <c r="Z36" i="7"/>
  <c r="C53" i="7"/>
  <c r="K12" i="7"/>
  <c r="L12" i="7"/>
  <c r="M12" i="7"/>
  <c r="K13" i="7"/>
  <c r="L13" i="7"/>
  <c r="S13" i="7" s="1"/>
  <c r="T13" i="7" s="1"/>
  <c r="M13" i="7"/>
  <c r="V13" i="7"/>
  <c r="K14" i="7"/>
  <c r="L14" i="7"/>
  <c r="M14" i="7"/>
  <c r="K15" i="7"/>
  <c r="L15" i="7"/>
  <c r="S15" i="7" s="1"/>
  <c r="T15" i="7" s="1"/>
  <c r="M15" i="7"/>
  <c r="V15" i="7"/>
  <c r="X15" i="7" s="1"/>
  <c r="K16" i="7"/>
  <c r="L16" i="7"/>
  <c r="M16" i="7"/>
  <c r="K17" i="7"/>
  <c r="L17" i="7"/>
  <c r="V17" i="7" s="1"/>
  <c r="W17" i="7" s="1"/>
  <c r="K18" i="7"/>
  <c r="L18" i="7"/>
  <c r="M18" i="7"/>
  <c r="K19" i="7"/>
  <c r="L19" i="7"/>
  <c r="M19" i="7"/>
  <c r="K20" i="7"/>
  <c r="L20" i="7"/>
  <c r="M20" i="7"/>
  <c r="V20" i="7" s="1"/>
  <c r="K21" i="7"/>
  <c r="V21" i="7" s="1"/>
  <c r="X21" i="7" s="1"/>
  <c r="L21" i="7"/>
  <c r="K22" i="7"/>
  <c r="L22" i="7"/>
  <c r="M22" i="7"/>
  <c r="V22" i="7"/>
  <c r="K23" i="7"/>
  <c r="L23" i="7"/>
  <c r="M23" i="7"/>
  <c r="K24" i="7"/>
  <c r="P24" i="7" s="1"/>
  <c r="Q24" i="7" s="1"/>
  <c r="L24" i="7"/>
  <c r="M24" i="7"/>
  <c r="V24" i="7"/>
  <c r="K25" i="7"/>
  <c r="P25" i="7" s="1"/>
  <c r="L25" i="7"/>
  <c r="M25" i="7"/>
  <c r="K26" i="7"/>
  <c r="P26" i="7" s="1"/>
  <c r="Q26" i="7" s="1"/>
  <c r="L26" i="7"/>
  <c r="M26" i="7"/>
  <c r="V26" i="7"/>
  <c r="K27" i="7"/>
  <c r="L27" i="7"/>
  <c r="M27" i="7"/>
  <c r="K28" i="7"/>
  <c r="S28" i="7" s="1"/>
  <c r="L28" i="7"/>
  <c r="M28" i="7"/>
  <c r="V28" i="7"/>
  <c r="K29" i="7"/>
  <c r="L29" i="7"/>
  <c r="M29" i="7"/>
  <c r="K30" i="7"/>
  <c r="L30" i="7"/>
  <c r="M30" i="7"/>
  <c r="V30" i="7"/>
  <c r="K31" i="7"/>
  <c r="V31" i="7" s="1"/>
  <c r="X31" i="7" s="1"/>
  <c r="L31" i="7"/>
  <c r="M31" i="7"/>
  <c r="K32" i="7"/>
  <c r="S32" i="7" s="1"/>
  <c r="L32" i="7"/>
  <c r="M32" i="7"/>
  <c r="V32" i="7"/>
  <c r="K33" i="7"/>
  <c r="J33" i="7"/>
  <c r="S33" i="7" s="1"/>
  <c r="K34" i="7"/>
  <c r="L34" i="7"/>
  <c r="M34" i="7"/>
  <c r="K35" i="7"/>
  <c r="L35" i="7"/>
  <c r="M35" i="7"/>
  <c r="K36" i="7"/>
  <c r="L36" i="7"/>
  <c r="S36" i="7" s="1"/>
  <c r="U36" i="7" s="1"/>
  <c r="V37" i="7"/>
  <c r="X37" i="7" s="1"/>
  <c r="V38" i="7"/>
  <c r="V39" i="7"/>
  <c r="X39" i="7" s="1"/>
  <c r="S20" i="7"/>
  <c r="U20" i="7" s="1"/>
  <c r="S22" i="7"/>
  <c r="T22" i="7" s="1"/>
  <c r="S24" i="7"/>
  <c r="U24" i="7" s="1"/>
  <c r="S26" i="7"/>
  <c r="U26" i="7" s="1"/>
  <c r="S37" i="7"/>
  <c r="T37" i="7" s="1"/>
  <c r="S38" i="7"/>
  <c r="T38" i="7" s="1"/>
  <c r="S39" i="7"/>
  <c r="T39" i="7" s="1"/>
  <c r="P13" i="7"/>
  <c r="P15" i="7"/>
  <c r="Q15" i="7" s="1"/>
  <c r="P17" i="7"/>
  <c r="Q17" i="7" s="1"/>
  <c r="P19" i="7"/>
  <c r="Q19" i="7" s="1"/>
  <c r="P20" i="7"/>
  <c r="Q20" i="7" s="1"/>
  <c r="P22" i="7"/>
  <c r="Q22" i="7" s="1"/>
  <c r="P28" i="7"/>
  <c r="Q28" i="7" s="1"/>
  <c r="P30" i="7"/>
  <c r="Q30" i="7" s="1"/>
  <c r="P32" i="7"/>
  <c r="Q32" i="7" s="1"/>
  <c r="P35" i="7"/>
  <c r="P37" i="7"/>
  <c r="P38" i="7"/>
  <c r="Q38" i="7" s="1"/>
  <c r="P39" i="7"/>
  <c r="Q39" i="7" s="1"/>
  <c r="AJ12" i="7"/>
  <c r="AJ13" i="7"/>
  <c r="AJ14" i="7"/>
  <c r="AJ15" i="7"/>
  <c r="AJ16" i="7"/>
  <c r="AJ17" i="7"/>
  <c r="AJ18" i="7"/>
  <c r="AJ19" i="7"/>
  <c r="AJ20" i="7"/>
  <c r="AJ21" i="7"/>
  <c r="AJ22" i="7"/>
  <c r="AJ23" i="7"/>
  <c r="AJ24" i="7"/>
  <c r="AJ25" i="7"/>
  <c r="AJ26" i="7"/>
  <c r="AJ27" i="7"/>
  <c r="AJ28" i="7"/>
  <c r="AJ29" i="7"/>
  <c r="AJ30" i="7"/>
  <c r="AJ31" i="7"/>
  <c r="AJ32" i="7"/>
  <c r="AJ33" i="7"/>
  <c r="AJ34" i="7"/>
  <c r="AJ35" i="7"/>
  <c r="AJ36" i="7"/>
  <c r="AJ37" i="7"/>
  <c r="AJ38" i="7"/>
  <c r="AJ39" i="7"/>
  <c r="AG12" i="7"/>
  <c r="AG13" i="7"/>
  <c r="AG14" i="7"/>
  <c r="AG15" i="7"/>
  <c r="AG16" i="7"/>
  <c r="AG17" i="7"/>
  <c r="AG18" i="7"/>
  <c r="AG19" i="7"/>
  <c r="AG20" i="7"/>
  <c r="AG21" i="7"/>
  <c r="AG22" i="7"/>
  <c r="AG23" i="7"/>
  <c r="AG24" i="7"/>
  <c r="AG25" i="7"/>
  <c r="AG26" i="7"/>
  <c r="AG27" i="7"/>
  <c r="AG28" i="7"/>
  <c r="AG29" i="7"/>
  <c r="AG30" i="7"/>
  <c r="AG31" i="7"/>
  <c r="AG32" i="7"/>
  <c r="AG33" i="7"/>
  <c r="AG34" i="7"/>
  <c r="AG35" i="7"/>
  <c r="AG36" i="7"/>
  <c r="AG37" i="7"/>
  <c r="AG38" i="7"/>
  <c r="AG39" i="7"/>
  <c r="AH12" i="7"/>
  <c r="AH13" i="7"/>
  <c r="AH14" i="7"/>
  <c r="AH15" i="7"/>
  <c r="AH16" i="7"/>
  <c r="AH17" i="7"/>
  <c r="AH18" i="7"/>
  <c r="AH19" i="7"/>
  <c r="AH20" i="7"/>
  <c r="AH21" i="7"/>
  <c r="AH22" i="7"/>
  <c r="AH23" i="7"/>
  <c r="AH24" i="7"/>
  <c r="AH25" i="7"/>
  <c r="AH26" i="7"/>
  <c r="AH27" i="7"/>
  <c r="AH28" i="7"/>
  <c r="AH29" i="7"/>
  <c r="AH30" i="7"/>
  <c r="AH31" i="7"/>
  <c r="AH32" i="7"/>
  <c r="AH33" i="7"/>
  <c r="AH34" i="7"/>
  <c r="AH35" i="7"/>
  <c r="AH36" i="7"/>
  <c r="AH37" i="7"/>
  <c r="AH38" i="7"/>
  <c r="AH39" i="7"/>
  <c r="AI12" i="7"/>
  <c r="AI13" i="7"/>
  <c r="AI14" i="7"/>
  <c r="AI15" i="7"/>
  <c r="AI16" i="7"/>
  <c r="AI17" i="7"/>
  <c r="AI18" i="7"/>
  <c r="AI19" i="7"/>
  <c r="AI20" i="7"/>
  <c r="AI21" i="7"/>
  <c r="AI22" i="7"/>
  <c r="AI23" i="7"/>
  <c r="AI24" i="7"/>
  <c r="AI25" i="7"/>
  <c r="AI26" i="7"/>
  <c r="AI27" i="7"/>
  <c r="AI28" i="7"/>
  <c r="AI29" i="7"/>
  <c r="AI30" i="7"/>
  <c r="AI31" i="7"/>
  <c r="AI32" i="7"/>
  <c r="AI33" i="7"/>
  <c r="AI34" i="7"/>
  <c r="AI35" i="7"/>
  <c r="AI36" i="7"/>
  <c r="AI37" i="7"/>
  <c r="AI38" i="7"/>
  <c r="AI39" i="7"/>
  <c r="AD37" i="7"/>
  <c r="AD38" i="7"/>
  <c r="AD39" i="7"/>
  <c r="AB37" i="7"/>
  <c r="AB38" i="7"/>
  <c r="AB39" i="7"/>
  <c r="Z37" i="7"/>
  <c r="Z38" i="7"/>
  <c r="Z39" i="7"/>
  <c r="W37" i="7"/>
  <c r="W38" i="7"/>
  <c r="W39" i="7"/>
  <c r="X17" i="7"/>
  <c r="X38" i="7"/>
  <c r="U15" i="7"/>
  <c r="U37" i="7"/>
  <c r="U38" i="7"/>
  <c r="U39" i="7"/>
  <c r="Q13" i="7"/>
  <c r="Q25" i="7"/>
  <c r="Q35" i="7"/>
  <c r="Q37" i="7"/>
  <c r="R12" i="7"/>
  <c r="R13" i="7"/>
  <c r="R14" i="7"/>
  <c r="R15" i="7"/>
  <c r="R16" i="7"/>
  <c r="R17" i="7"/>
  <c r="R18" i="7"/>
  <c r="R19" i="7"/>
  <c r="R20" i="7"/>
  <c r="R21" i="7"/>
  <c r="R22" i="7"/>
  <c r="R23" i="7"/>
  <c r="R24" i="7"/>
  <c r="R25" i="7"/>
  <c r="R26" i="7"/>
  <c r="R27" i="7"/>
  <c r="R28" i="7"/>
  <c r="R29" i="7"/>
  <c r="R30" i="7"/>
  <c r="R31" i="7"/>
  <c r="R32" i="7"/>
  <c r="R33" i="7"/>
  <c r="R34" i="7"/>
  <c r="R35" i="7"/>
  <c r="R36" i="7"/>
  <c r="R37" i="7"/>
  <c r="R38" i="7"/>
  <c r="R39" i="7"/>
  <c r="Y39" i="7"/>
  <c r="N39" i="7"/>
  <c r="M39" i="7"/>
  <c r="L39" i="7"/>
  <c r="K39" i="7"/>
  <c r="J39" i="7"/>
  <c r="Y38" i="7"/>
  <c r="N38" i="7"/>
  <c r="M38" i="7"/>
  <c r="L38" i="7"/>
  <c r="K38" i="7"/>
  <c r="J38" i="7"/>
  <c r="Y37" i="7"/>
  <c r="N37" i="7"/>
  <c r="M37" i="7"/>
  <c r="L37" i="7"/>
  <c r="K37" i="7"/>
  <c r="J37" i="7"/>
  <c r="Y36" i="7"/>
  <c r="N36" i="7"/>
  <c r="M36" i="7"/>
  <c r="J36" i="7"/>
  <c r="Y35" i="7"/>
  <c r="N35" i="7"/>
  <c r="J35" i="7"/>
  <c r="Y34" i="7"/>
  <c r="N34" i="7"/>
  <c r="J34" i="7"/>
  <c r="Y33" i="7"/>
  <c r="N33" i="7"/>
  <c r="M33" i="7"/>
  <c r="L33" i="7"/>
  <c r="Y32" i="7"/>
  <c r="N32" i="7"/>
  <c r="J32" i="7"/>
  <c r="Y31" i="7"/>
  <c r="N31" i="7"/>
  <c r="J31" i="7"/>
  <c r="Y30" i="7"/>
  <c r="N30" i="7"/>
  <c r="J30" i="7"/>
  <c r="Y29" i="7"/>
  <c r="N29" i="7"/>
  <c r="J29" i="7"/>
  <c r="Y28" i="7"/>
  <c r="N28" i="7"/>
  <c r="J28" i="7"/>
  <c r="Y27" i="7"/>
  <c r="N27" i="7"/>
  <c r="J27" i="7"/>
  <c r="Y26" i="7"/>
  <c r="N26" i="7"/>
  <c r="J26" i="7"/>
  <c r="Y25" i="7"/>
  <c r="N25" i="7"/>
  <c r="J25" i="7"/>
  <c r="Y24" i="7"/>
  <c r="N24" i="7"/>
  <c r="J24" i="7"/>
  <c r="Y23" i="7"/>
  <c r="N23" i="7"/>
  <c r="J23" i="7"/>
  <c r="Y22" i="7"/>
  <c r="N22" i="7"/>
  <c r="J22" i="7"/>
  <c r="Y21" i="7"/>
  <c r="N21" i="7"/>
  <c r="M21" i="7"/>
  <c r="J21" i="7"/>
  <c r="Y20" i="7"/>
  <c r="N20" i="7"/>
  <c r="J20" i="7"/>
  <c r="Y19" i="7"/>
  <c r="N19" i="7"/>
  <c r="J19" i="7"/>
  <c r="Y18" i="7"/>
  <c r="N18" i="7"/>
  <c r="J18" i="7"/>
  <c r="Y17" i="7"/>
  <c r="N17" i="7"/>
  <c r="M17" i="7"/>
  <c r="J17" i="7"/>
  <c r="Y16" i="7"/>
  <c r="N16" i="7"/>
  <c r="J16" i="7"/>
  <c r="Y15" i="7"/>
  <c r="N15" i="7"/>
  <c r="J15" i="7"/>
  <c r="Y14" i="7"/>
  <c r="N14" i="7"/>
  <c r="J14" i="7"/>
  <c r="Y13" i="7"/>
  <c r="N13" i="7"/>
  <c r="J13" i="7"/>
  <c r="Y12" i="7"/>
  <c r="N12" i="7"/>
  <c r="J12" i="7"/>
  <c r="X11" i="7"/>
  <c r="W11" i="7"/>
  <c r="U11" i="7"/>
  <c r="T11" i="7"/>
  <c r="N60" i="1"/>
  <c r="M60" i="1"/>
  <c r="L60" i="1"/>
  <c r="J60" i="1"/>
  <c r="H60" i="1"/>
  <c r="G60" i="1"/>
  <c r="F60" i="1"/>
  <c r="E60" i="1"/>
  <c r="D60" i="1"/>
  <c r="C60" i="1"/>
  <c r="N59" i="1"/>
  <c r="M59" i="1"/>
  <c r="L59" i="1"/>
  <c r="J59" i="1"/>
  <c r="I59" i="1"/>
  <c r="H59" i="1"/>
  <c r="G59" i="1"/>
  <c r="F59" i="1"/>
  <c r="E59" i="1"/>
  <c r="D59" i="1"/>
  <c r="C59" i="1"/>
  <c r="N58" i="1"/>
  <c r="M58" i="1"/>
  <c r="L58" i="1"/>
  <c r="J58" i="1"/>
  <c r="I58" i="1"/>
  <c r="H58" i="1"/>
  <c r="G58" i="1"/>
  <c r="F58" i="1"/>
  <c r="E58" i="1"/>
  <c r="D58" i="1"/>
  <c r="C58" i="1"/>
  <c r="N57" i="1"/>
  <c r="M57" i="1"/>
  <c r="L57" i="1"/>
  <c r="J57" i="1"/>
  <c r="I57" i="1"/>
  <c r="H57" i="1"/>
  <c r="G57" i="1"/>
  <c r="F57" i="1"/>
  <c r="E57" i="1"/>
  <c r="D57" i="1"/>
  <c r="C57" i="1"/>
  <c r="N56" i="1"/>
  <c r="M56" i="1"/>
  <c r="L56" i="1"/>
  <c r="J56" i="1"/>
  <c r="I56" i="1"/>
  <c r="H56" i="1"/>
  <c r="G56" i="1"/>
  <c r="F56" i="1"/>
  <c r="E56" i="1"/>
  <c r="D56" i="1"/>
  <c r="C56" i="1"/>
  <c r="N55" i="1"/>
  <c r="M55" i="1"/>
  <c r="L55" i="1"/>
  <c r="J55" i="1"/>
  <c r="I55" i="1"/>
  <c r="H55" i="1"/>
  <c r="G55" i="1"/>
  <c r="F55" i="1"/>
  <c r="E55" i="1"/>
  <c r="D55" i="1"/>
  <c r="C55" i="1"/>
  <c r="N54" i="1"/>
  <c r="M54" i="1"/>
  <c r="L54" i="1"/>
  <c r="J54" i="1"/>
  <c r="I54" i="1"/>
  <c r="H54" i="1"/>
  <c r="G54" i="1"/>
  <c r="F54" i="1"/>
  <c r="E54" i="1"/>
  <c r="D54" i="1"/>
  <c r="C54" i="1"/>
  <c r="N45" i="1"/>
  <c r="V13" i="1"/>
  <c r="V14" i="1"/>
  <c r="V15" i="1"/>
  <c r="V16" i="1"/>
  <c r="X16" i="1" s="1"/>
  <c r="V17" i="1"/>
  <c r="X17" i="1" s="1"/>
  <c r="V18" i="1"/>
  <c r="X18" i="1" s="1"/>
  <c r="V19" i="1"/>
  <c r="V20" i="1"/>
  <c r="V21" i="1"/>
  <c r="V22" i="1"/>
  <c r="V23" i="1"/>
  <c r="X23" i="1" s="1"/>
  <c r="V24" i="1"/>
  <c r="X24" i="1" s="1"/>
  <c r="V25" i="1"/>
  <c r="X25" i="1" s="1"/>
  <c r="V26" i="1"/>
  <c r="X26" i="1" s="1"/>
  <c r="V27" i="1"/>
  <c r="V28" i="1"/>
  <c r="V29" i="1"/>
  <c r="V30" i="1"/>
  <c r="X30" i="1" s="1"/>
  <c r="V31" i="1"/>
  <c r="X31" i="1" s="1"/>
  <c r="V32" i="1"/>
  <c r="V33" i="1"/>
  <c r="V34" i="1"/>
  <c r="X34" i="1" s="1"/>
  <c r="V35" i="1"/>
  <c r="X35" i="1" s="1"/>
  <c r="V36" i="1"/>
  <c r="V37" i="1"/>
  <c r="V38" i="1"/>
  <c r="X38" i="1" s="1"/>
  <c r="V39" i="1"/>
  <c r="X39" i="1" s="1"/>
  <c r="V40" i="1"/>
  <c r="X40" i="1" s="1"/>
  <c r="S13" i="1"/>
  <c r="S14" i="1"/>
  <c r="U14" i="1" s="1"/>
  <c r="S15" i="1"/>
  <c r="S16" i="1"/>
  <c r="S17" i="1"/>
  <c r="S18" i="1"/>
  <c r="T18" i="1" s="1"/>
  <c r="S19" i="1"/>
  <c r="S20" i="1"/>
  <c r="U20" i="1" s="1"/>
  <c r="S21" i="1"/>
  <c r="T21" i="1" s="1"/>
  <c r="S22" i="1"/>
  <c r="T22" i="1" s="1"/>
  <c r="S23" i="1"/>
  <c r="S24" i="1"/>
  <c r="S25" i="1"/>
  <c r="S26" i="1"/>
  <c r="T26" i="1" s="1"/>
  <c r="S27" i="1"/>
  <c r="S28" i="1"/>
  <c r="U28" i="1" s="1"/>
  <c r="S29" i="1"/>
  <c r="U29" i="1" s="1"/>
  <c r="S30" i="1"/>
  <c r="U30" i="1" s="1"/>
  <c r="S31" i="1"/>
  <c r="S32" i="1"/>
  <c r="S33" i="1"/>
  <c r="S34" i="1"/>
  <c r="T34" i="1" s="1"/>
  <c r="S35" i="1"/>
  <c r="S36" i="1"/>
  <c r="U36" i="1" s="1"/>
  <c r="S37" i="1"/>
  <c r="U37" i="1" s="1"/>
  <c r="S38" i="1"/>
  <c r="U38" i="1" s="1"/>
  <c r="S39" i="1"/>
  <c r="S40" i="1"/>
  <c r="P13" i="1"/>
  <c r="P14" i="1"/>
  <c r="P15" i="1"/>
  <c r="Q15" i="1" s="1"/>
  <c r="P16" i="1"/>
  <c r="Q16" i="1" s="1"/>
  <c r="P17" i="1"/>
  <c r="P18" i="1"/>
  <c r="P19" i="1"/>
  <c r="P20" i="1"/>
  <c r="P21" i="1"/>
  <c r="P22" i="1"/>
  <c r="P23" i="1"/>
  <c r="Q23" i="1" s="1"/>
  <c r="P24" i="1"/>
  <c r="Q24" i="1" s="1"/>
  <c r="P25" i="1"/>
  <c r="Q25" i="1" s="1"/>
  <c r="P26" i="1"/>
  <c r="Q26" i="1" s="1"/>
  <c r="P27" i="1"/>
  <c r="P28" i="1"/>
  <c r="P29" i="1"/>
  <c r="P30" i="1"/>
  <c r="Q30" i="1" s="1"/>
  <c r="P31" i="1"/>
  <c r="Q31" i="1" s="1"/>
  <c r="P32" i="1"/>
  <c r="Q32" i="1" s="1"/>
  <c r="P33" i="1"/>
  <c r="Q33" i="1" s="1"/>
  <c r="P34" i="1"/>
  <c r="Q34" i="1" s="1"/>
  <c r="P35" i="1"/>
  <c r="P36" i="1"/>
  <c r="P37" i="1"/>
  <c r="P38" i="1"/>
  <c r="P39" i="1"/>
  <c r="Q39" i="1" s="1"/>
  <c r="P40" i="1"/>
  <c r="Q40" i="1" s="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X13" i="1"/>
  <c r="X14" i="1"/>
  <c r="X19" i="1"/>
  <c r="X20" i="1"/>
  <c r="X21" i="1"/>
  <c r="X22" i="1"/>
  <c r="X27" i="1"/>
  <c r="X28" i="1"/>
  <c r="X29" i="1"/>
  <c r="X32" i="1"/>
  <c r="X33" i="1"/>
  <c r="X36" i="1"/>
  <c r="X37" i="1"/>
  <c r="T15" i="1"/>
  <c r="T16" i="1"/>
  <c r="T17" i="1"/>
  <c r="T23" i="1"/>
  <c r="T24" i="1"/>
  <c r="T25" i="1"/>
  <c r="T29" i="1"/>
  <c r="T30" i="1"/>
  <c r="T31" i="1"/>
  <c r="T32" i="1"/>
  <c r="T33" i="1"/>
  <c r="T39" i="1"/>
  <c r="T40" i="1"/>
  <c r="U13" i="1"/>
  <c r="U15" i="1"/>
  <c r="U16" i="1"/>
  <c r="U17" i="1"/>
  <c r="U18" i="1"/>
  <c r="U23" i="1"/>
  <c r="U24" i="1"/>
  <c r="U25" i="1"/>
  <c r="U31" i="1"/>
  <c r="U32" i="1"/>
  <c r="U33" i="1"/>
  <c r="U34" i="1"/>
  <c r="U39" i="1"/>
  <c r="U40" i="1"/>
  <c r="Q13" i="1"/>
  <c r="Q14" i="1"/>
  <c r="Q17" i="1"/>
  <c r="Q18" i="1"/>
  <c r="Q19" i="1"/>
  <c r="Q20" i="1"/>
  <c r="Q21" i="1"/>
  <c r="Q22" i="1"/>
  <c r="Q27" i="1"/>
  <c r="Q28" i="1"/>
  <c r="Q29" i="1"/>
  <c r="Q35" i="1"/>
  <c r="Q36" i="1"/>
  <c r="Q37" i="1"/>
  <c r="Q38"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Y40" i="1"/>
  <c r="N40" i="1"/>
  <c r="M40" i="1"/>
  <c r="L40" i="1"/>
  <c r="K40" i="1"/>
  <c r="J40" i="1"/>
  <c r="Y39" i="1"/>
  <c r="N39" i="1"/>
  <c r="M39" i="1"/>
  <c r="L39" i="1"/>
  <c r="K39" i="1"/>
  <c r="J39" i="1"/>
  <c r="Y38" i="1"/>
  <c r="N38" i="1"/>
  <c r="M38" i="1"/>
  <c r="L38" i="1"/>
  <c r="K38" i="1"/>
  <c r="J38" i="1"/>
  <c r="Y37" i="1"/>
  <c r="N37" i="1"/>
  <c r="M37" i="1"/>
  <c r="L37" i="1"/>
  <c r="K37" i="1"/>
  <c r="J37" i="1"/>
  <c r="Y36" i="1"/>
  <c r="N36" i="1"/>
  <c r="M36" i="1"/>
  <c r="L36" i="1"/>
  <c r="K36" i="1"/>
  <c r="J36" i="1"/>
  <c r="Y35" i="1"/>
  <c r="N35" i="1"/>
  <c r="M35" i="1"/>
  <c r="L35" i="1"/>
  <c r="K35" i="1"/>
  <c r="J35" i="1"/>
  <c r="Y34" i="1"/>
  <c r="N34" i="1"/>
  <c r="M34" i="1"/>
  <c r="L34" i="1"/>
  <c r="K34" i="1"/>
  <c r="J34" i="1"/>
  <c r="Y33" i="1"/>
  <c r="N33" i="1"/>
  <c r="M33" i="1"/>
  <c r="L33" i="1"/>
  <c r="K33" i="1"/>
  <c r="J33" i="1"/>
  <c r="Y32" i="1"/>
  <c r="N32" i="1"/>
  <c r="M32" i="1"/>
  <c r="L32" i="1"/>
  <c r="K32" i="1"/>
  <c r="J32" i="1"/>
  <c r="Y31" i="1"/>
  <c r="N31" i="1"/>
  <c r="M31" i="1"/>
  <c r="L31" i="1"/>
  <c r="K31" i="1"/>
  <c r="J31" i="1"/>
  <c r="Y30" i="1"/>
  <c r="N30" i="1"/>
  <c r="M30" i="1"/>
  <c r="L30" i="1"/>
  <c r="K30" i="1"/>
  <c r="J30" i="1"/>
  <c r="Y29" i="1"/>
  <c r="N29" i="1"/>
  <c r="M29" i="1"/>
  <c r="L29" i="1"/>
  <c r="K29" i="1"/>
  <c r="J29" i="1"/>
  <c r="Y28" i="1"/>
  <c r="N28" i="1"/>
  <c r="M28" i="1"/>
  <c r="L28" i="1"/>
  <c r="K28" i="1"/>
  <c r="J28" i="1"/>
  <c r="Y27" i="1"/>
  <c r="N27" i="1"/>
  <c r="M27" i="1"/>
  <c r="L27" i="1"/>
  <c r="K27" i="1"/>
  <c r="J27" i="1"/>
  <c r="Y26" i="1"/>
  <c r="N26" i="1"/>
  <c r="M26" i="1"/>
  <c r="L26" i="1"/>
  <c r="K26" i="1"/>
  <c r="J26" i="1"/>
  <c r="Y25" i="1"/>
  <c r="N25" i="1"/>
  <c r="M25" i="1"/>
  <c r="L25" i="1"/>
  <c r="K25" i="1"/>
  <c r="J25" i="1"/>
  <c r="Y24" i="1"/>
  <c r="N24" i="1"/>
  <c r="M24" i="1"/>
  <c r="L24" i="1"/>
  <c r="K24" i="1"/>
  <c r="J24" i="1"/>
  <c r="Y23" i="1"/>
  <c r="N23" i="1"/>
  <c r="M23" i="1"/>
  <c r="L23" i="1"/>
  <c r="K23" i="1"/>
  <c r="J23" i="1"/>
  <c r="Y22" i="1"/>
  <c r="N22" i="1"/>
  <c r="M22" i="1"/>
  <c r="L22" i="1"/>
  <c r="K22" i="1"/>
  <c r="J22" i="1"/>
  <c r="Y21" i="1"/>
  <c r="N21" i="1"/>
  <c r="M21" i="1"/>
  <c r="L21" i="1"/>
  <c r="K21" i="1"/>
  <c r="J21" i="1"/>
  <c r="Y20" i="1"/>
  <c r="N20" i="1"/>
  <c r="M20" i="1"/>
  <c r="L20" i="1"/>
  <c r="K20" i="1"/>
  <c r="J20" i="1"/>
  <c r="Y19" i="1"/>
  <c r="N19" i="1"/>
  <c r="M19" i="1"/>
  <c r="L19" i="1"/>
  <c r="K19" i="1"/>
  <c r="J19" i="1"/>
  <c r="Y18" i="1"/>
  <c r="N18" i="1"/>
  <c r="M18" i="1"/>
  <c r="L18" i="1"/>
  <c r="K18" i="1"/>
  <c r="J18" i="1"/>
  <c r="Y17" i="1"/>
  <c r="N17" i="1"/>
  <c r="M17" i="1"/>
  <c r="L17" i="1"/>
  <c r="K17" i="1"/>
  <c r="J17" i="1"/>
  <c r="Y16" i="1"/>
  <c r="N16" i="1"/>
  <c r="M16" i="1"/>
  <c r="L16" i="1"/>
  <c r="K16" i="1"/>
  <c r="J16" i="1"/>
  <c r="Y15" i="1"/>
  <c r="N15" i="1"/>
  <c r="M15" i="1"/>
  <c r="L15" i="1"/>
  <c r="K15" i="1"/>
  <c r="J15" i="1"/>
  <c r="Y14" i="1"/>
  <c r="N14" i="1"/>
  <c r="M14" i="1"/>
  <c r="L14" i="1"/>
  <c r="K14" i="1"/>
  <c r="J14" i="1"/>
  <c r="Y13" i="1"/>
  <c r="N13" i="1"/>
  <c r="M13" i="1"/>
  <c r="L13" i="1"/>
  <c r="K13" i="1"/>
  <c r="J13" i="1"/>
  <c r="X12" i="1"/>
  <c r="W12" i="1"/>
  <c r="U12" i="1"/>
  <c r="T12" i="1"/>
  <c r="U22" i="1" l="1"/>
  <c r="S41" i="1"/>
  <c r="S44" i="1" s="1"/>
  <c r="U21" i="1"/>
  <c r="T38" i="1"/>
  <c r="T13" i="1"/>
  <c r="T37" i="1"/>
  <c r="T14" i="1"/>
  <c r="AJ40" i="7"/>
  <c r="U28" i="7"/>
  <c r="T28" i="7"/>
  <c r="U19" i="1"/>
  <c r="T19" i="1"/>
  <c r="V23" i="7"/>
  <c r="AB40" i="7"/>
  <c r="AB41" i="7" s="1"/>
  <c r="T20" i="1"/>
  <c r="AD41" i="1"/>
  <c r="AD42" i="1" s="1"/>
  <c r="U32" i="7"/>
  <c r="T32" i="7"/>
  <c r="M56" i="7"/>
  <c r="U35" i="1"/>
  <c r="T35" i="1"/>
  <c r="U27" i="1"/>
  <c r="U41" i="1" s="1"/>
  <c r="T27" i="1"/>
  <c r="Q41" i="1"/>
  <c r="P42" i="1" s="1"/>
  <c r="R40" i="7"/>
  <c r="V27" i="7"/>
  <c r="P12" i="7"/>
  <c r="Q12" i="7" s="1"/>
  <c r="V12" i="7"/>
  <c r="S12" i="7"/>
  <c r="U12" i="7" s="1"/>
  <c r="N53" i="7"/>
  <c r="AE40" i="7"/>
  <c r="AE41" i="7" s="1"/>
  <c r="M55" i="7"/>
  <c r="Z41" i="1"/>
  <c r="Z42" i="1" s="1"/>
  <c r="T28" i="1"/>
  <c r="W31" i="7"/>
  <c r="P34" i="7"/>
  <c r="Q34" i="7" s="1"/>
  <c r="S34" i="7"/>
  <c r="V29" i="7"/>
  <c r="V14" i="7"/>
  <c r="S14" i="7"/>
  <c r="P14" i="7"/>
  <c r="Q14" i="7" s="1"/>
  <c r="V16" i="7"/>
  <c r="P16" i="7"/>
  <c r="Q16" i="7" s="1"/>
  <c r="S16" i="7"/>
  <c r="T34" i="8"/>
  <c r="U34" i="8"/>
  <c r="U26" i="8"/>
  <c r="T26" i="8"/>
  <c r="T18" i="8"/>
  <c r="U18" i="8"/>
  <c r="X13" i="8"/>
  <c r="W13" i="8"/>
  <c r="U26" i="1"/>
  <c r="T36" i="1"/>
  <c r="G55" i="7"/>
  <c r="U22" i="7"/>
  <c r="P27" i="7"/>
  <c r="Q27" i="7" s="1"/>
  <c r="G53" i="7"/>
  <c r="AI40" i="8"/>
  <c r="I57" i="8"/>
  <c r="AE41" i="1"/>
  <c r="AE42" i="1" s="1"/>
  <c r="T20" i="7"/>
  <c r="T23" i="8"/>
  <c r="V12" i="8"/>
  <c r="X12" i="8" s="1"/>
  <c r="V36" i="7"/>
  <c r="X36" i="7" s="1"/>
  <c r="I57" i="7"/>
  <c r="U13" i="7"/>
  <c r="P36" i="7"/>
  <c r="Q36" i="7" s="1"/>
  <c r="S30" i="7"/>
  <c r="M57" i="7"/>
  <c r="V14" i="8"/>
  <c r="W41" i="1"/>
  <c r="AA41" i="1"/>
  <c r="AA42" i="1" s="1"/>
  <c r="AC41" i="1"/>
  <c r="AC42" i="1" s="1"/>
  <c r="Z40" i="8"/>
  <c r="Z41" i="8" s="1"/>
  <c r="V18" i="7"/>
  <c r="W18" i="7" s="1"/>
  <c r="S25" i="7"/>
  <c r="V25" i="7"/>
  <c r="M58" i="7"/>
  <c r="T31" i="8"/>
  <c r="G57" i="8"/>
  <c r="I58" i="7"/>
  <c r="AH40" i="8"/>
  <c r="F54" i="8"/>
  <c r="E54" i="8"/>
  <c r="AA40" i="8"/>
  <c r="AA41" i="8" s="1"/>
  <c r="AI41" i="1"/>
  <c r="P41" i="1"/>
  <c r="P44" i="1" s="1"/>
  <c r="U30" i="7"/>
  <c r="T30" i="7"/>
  <c r="AH41" i="1"/>
  <c r="AJ41" i="1"/>
  <c r="AB41" i="1"/>
  <c r="AB42" i="1" s="1"/>
  <c r="V41" i="1"/>
  <c r="V44" i="1" s="1"/>
  <c r="X15" i="1"/>
  <c r="X41" i="1" s="1"/>
  <c r="AG41" i="1"/>
  <c r="AH40" i="7"/>
  <c r="J53" i="8"/>
  <c r="AC40" i="8"/>
  <c r="AC41" i="8" s="1"/>
  <c r="G53" i="8"/>
  <c r="T25" i="7"/>
  <c r="U25" i="7"/>
  <c r="H53" i="7"/>
  <c r="T33" i="7"/>
  <c r="U33" i="7"/>
  <c r="X13" i="7"/>
  <c r="W13" i="7"/>
  <c r="U35" i="8"/>
  <c r="T35" i="8"/>
  <c r="U27" i="8"/>
  <c r="T27" i="8"/>
  <c r="U19" i="8"/>
  <c r="T19" i="8"/>
  <c r="W36" i="7"/>
  <c r="W20" i="7"/>
  <c r="X20" i="7"/>
  <c r="AG40" i="7"/>
  <c r="W32" i="7"/>
  <c r="X32" i="7"/>
  <c r="W30" i="7"/>
  <c r="X30" i="7"/>
  <c r="W28" i="7"/>
  <c r="X28" i="7"/>
  <c r="W26" i="7"/>
  <c r="X26" i="7"/>
  <c r="W24" i="7"/>
  <c r="X24" i="7"/>
  <c r="W22" i="7"/>
  <c r="X22" i="7"/>
  <c r="W15" i="7"/>
  <c r="AA40" i="7"/>
  <c r="AA41" i="7" s="1"/>
  <c r="E59" i="7" s="1"/>
  <c r="F53" i="7"/>
  <c r="R40" i="8"/>
  <c r="V35" i="7"/>
  <c r="S35" i="7"/>
  <c r="G58" i="7"/>
  <c r="D53" i="8"/>
  <c r="J54" i="8"/>
  <c r="G54" i="8"/>
  <c r="I56" i="8"/>
  <c r="I53" i="8"/>
  <c r="N53" i="8"/>
  <c r="E57" i="8"/>
  <c r="AG40" i="8"/>
  <c r="L54" i="8"/>
  <c r="AD40" i="8"/>
  <c r="AD41" i="8" s="1"/>
  <c r="S18" i="7"/>
  <c r="L53" i="7"/>
  <c r="T14" i="8"/>
  <c r="U14" i="8"/>
  <c r="G58" i="8"/>
  <c r="T26" i="7"/>
  <c r="W21" i="7"/>
  <c r="AI40" i="7"/>
  <c r="P18" i="7"/>
  <c r="Q18" i="7" s="1"/>
  <c r="S17" i="7"/>
  <c r="V34" i="7"/>
  <c r="V19" i="7"/>
  <c r="S19" i="7"/>
  <c r="I55" i="7"/>
  <c r="T38" i="8"/>
  <c r="U38" i="8"/>
  <c r="T30" i="8"/>
  <c r="U30" i="8"/>
  <c r="T22" i="8"/>
  <c r="U22" i="8"/>
  <c r="I54" i="8"/>
  <c r="AE40" i="8"/>
  <c r="AE41" i="8" s="1"/>
  <c r="N54" i="8"/>
  <c r="T36" i="7"/>
  <c r="T24" i="7"/>
  <c r="S21" i="7"/>
  <c r="P21" i="7"/>
  <c r="Q21" i="7" s="1"/>
  <c r="I56" i="7"/>
  <c r="I54" i="7"/>
  <c r="E56" i="7"/>
  <c r="E54" i="7"/>
  <c r="E55" i="7"/>
  <c r="M54" i="7"/>
  <c r="S15" i="8"/>
  <c r="V15" i="8"/>
  <c r="P15" i="8"/>
  <c r="Q15" i="8" s="1"/>
  <c r="P33" i="7"/>
  <c r="Q33" i="7" s="1"/>
  <c r="V33" i="7"/>
  <c r="P31" i="7"/>
  <c r="Q31" i="7" s="1"/>
  <c r="S31" i="7"/>
  <c r="S29" i="7"/>
  <c r="P29" i="7"/>
  <c r="Q29" i="7" s="1"/>
  <c r="S27" i="7"/>
  <c r="P23" i="7"/>
  <c r="Q23" i="7" s="1"/>
  <c r="S23" i="7"/>
  <c r="D53" i="7"/>
  <c r="Z40" i="7"/>
  <c r="Z41" i="7" s="1"/>
  <c r="I53" i="7"/>
  <c r="AC40" i="7"/>
  <c r="AC41" i="7" s="1"/>
  <c r="G59" i="7" s="1"/>
  <c r="J53" i="7"/>
  <c r="M59" i="7"/>
  <c r="AJ40" i="8"/>
  <c r="X14" i="8"/>
  <c r="W14" i="8"/>
  <c r="P12" i="8"/>
  <c r="S12" i="8"/>
  <c r="AB40" i="8"/>
  <c r="AB41" i="8" s="1"/>
  <c r="H53" i="8"/>
  <c r="AD40" i="7"/>
  <c r="AD41" i="7" s="1"/>
  <c r="M53" i="7"/>
  <c r="V42" i="1" l="1"/>
  <c r="T41" i="1"/>
  <c r="S42" i="1" s="1"/>
  <c r="S40" i="7"/>
  <c r="S43" i="7" s="1"/>
  <c r="X18" i="7"/>
  <c r="AI41" i="7"/>
  <c r="W12" i="7"/>
  <c r="X12" i="7"/>
  <c r="AJ42" i="1"/>
  <c r="T12" i="7"/>
  <c r="U16" i="7"/>
  <c r="T16" i="7"/>
  <c r="X27" i="7"/>
  <c r="W27" i="7"/>
  <c r="U34" i="7"/>
  <c r="T34" i="7"/>
  <c r="E58" i="7"/>
  <c r="T14" i="7"/>
  <c r="U14" i="7"/>
  <c r="Q40" i="7"/>
  <c r="P41" i="7" s="1"/>
  <c r="V40" i="7"/>
  <c r="V43" i="7" s="1"/>
  <c r="E57" i="7"/>
  <c r="W12" i="8"/>
  <c r="W25" i="7"/>
  <c r="X25" i="7"/>
  <c r="W16" i="7"/>
  <c r="X16" i="7"/>
  <c r="W14" i="7"/>
  <c r="X14" i="7"/>
  <c r="X23" i="7"/>
  <c r="W23" i="7"/>
  <c r="AJ41" i="8"/>
  <c r="X29" i="7"/>
  <c r="W29" i="7"/>
  <c r="AG41" i="8"/>
  <c r="T35" i="7"/>
  <c r="U35" i="7"/>
  <c r="AG41" i="7"/>
  <c r="T29" i="7"/>
  <c r="U29" i="7"/>
  <c r="U19" i="7"/>
  <c r="T19" i="7"/>
  <c r="G57" i="7"/>
  <c r="X35" i="7"/>
  <c r="W35" i="7"/>
  <c r="AH42" i="1"/>
  <c r="AI41" i="8"/>
  <c r="AJ41" i="7"/>
  <c r="T27" i="7"/>
  <c r="U27" i="7"/>
  <c r="T31" i="7"/>
  <c r="U31" i="7"/>
  <c r="AH41" i="8"/>
  <c r="U12" i="8"/>
  <c r="T12" i="8"/>
  <c r="S40" i="8"/>
  <c r="S43" i="8" s="1"/>
  <c r="X15" i="8"/>
  <c r="X40" i="8" s="1"/>
  <c r="W15" i="8"/>
  <c r="W40" i="8" s="1"/>
  <c r="V40" i="8"/>
  <c r="V43" i="8" s="1"/>
  <c r="T21" i="7"/>
  <c r="U21" i="7"/>
  <c r="W34" i="7"/>
  <c r="X34" i="7"/>
  <c r="W33" i="7"/>
  <c r="X33" i="7"/>
  <c r="T17" i="7"/>
  <c r="U17" i="7"/>
  <c r="T23" i="7"/>
  <c r="U23" i="7"/>
  <c r="AG42" i="1"/>
  <c r="X19" i="7"/>
  <c r="W19" i="7"/>
  <c r="Q12" i="8"/>
  <c r="Q40" i="8" s="1"/>
  <c r="P41" i="8" s="1"/>
  <c r="P40" i="8"/>
  <c r="P43" i="8" s="1"/>
  <c r="U15" i="8"/>
  <c r="T15" i="8"/>
  <c r="P40" i="7"/>
  <c r="P43" i="7" s="1"/>
  <c r="U18" i="7"/>
  <c r="T18" i="7"/>
  <c r="AH41" i="7"/>
  <c r="AI42" i="1"/>
  <c r="T40" i="8" l="1"/>
  <c r="W40" i="7"/>
  <c r="X40" i="7"/>
  <c r="U40" i="7"/>
  <c r="T40" i="7"/>
  <c r="S41" i="7"/>
  <c r="U40" i="8"/>
  <c r="S41" i="8" s="1"/>
  <c r="V41" i="8"/>
  <c r="V41" i="7" l="1"/>
</calcChain>
</file>

<file path=xl/sharedStrings.xml><?xml version="1.0" encoding="utf-8"?>
<sst xmlns="http://schemas.openxmlformats.org/spreadsheetml/2006/main" count="338" uniqueCount="107">
  <si>
    <t>TRADE TIME BREAKDOWN</t>
  </si>
  <si>
    <t>MANUAL INPUT INTO CELLS WITH THIS COLOR →</t>
  </si>
  <si>
    <t>Start</t>
  </si>
  <si>
    <t>End</t>
  </si>
  <si>
    <t>Backtest Instrument= =&gt;</t>
  </si>
  <si>
    <t>Over Night</t>
  </si>
  <si>
    <t>$Value/ per tick==&gt;</t>
  </si>
  <si>
    <t>ENTER RANGE=&gt;</t>
  </si>
  <si>
    <t>PROJECTED</t>
  </si>
  <si>
    <t>Pre Market</t>
  </si>
  <si>
    <t>PROJECTED STOP/TARGETS</t>
  </si>
  <si>
    <t>PROJECTED TRADE RESULTS</t>
  </si>
  <si>
    <t>% TARGETS HIT</t>
  </si>
  <si>
    <t>Regular AM</t>
  </si>
  <si>
    <t>Date</t>
  </si>
  <si>
    <t>Time</t>
  </si>
  <si>
    <t>Trade</t>
  </si>
  <si>
    <t>Pos.</t>
  </si>
  <si>
    <t>Cndl</t>
  </si>
  <si>
    <t>Consv.</t>
  </si>
  <si>
    <t>Tgts</t>
  </si>
  <si>
    <t>Stop</t>
  </si>
  <si>
    <t>Tgt 1</t>
  </si>
  <si>
    <t>Tgt 2</t>
  </si>
  <si>
    <t>Tgt 3</t>
  </si>
  <si>
    <t>Tgt 4</t>
  </si>
  <si>
    <t>1 Lot</t>
  </si>
  <si>
    <t>3 Lots</t>
  </si>
  <si>
    <t>5 Lots</t>
  </si>
  <si>
    <t>Setup</t>
  </si>
  <si>
    <t>Tgt 5</t>
  </si>
  <si>
    <t>Regular PM</t>
  </si>
  <si>
    <t>#</t>
  </si>
  <si>
    <t>Enter MM/DD/YY</t>
  </si>
  <si>
    <t>CST</t>
  </si>
  <si>
    <t>Type</t>
  </si>
  <si>
    <t>(L/S)</t>
  </si>
  <si>
    <t>Ticks</t>
  </si>
  <si>
    <t>Hit</t>
  </si>
  <si>
    <t>Ticks(a)</t>
  </si>
  <si>
    <t>W</t>
  </si>
  <si>
    <t>L</t>
  </si>
  <si>
    <t>Ticks(b)</t>
  </si>
  <si>
    <t>Ticks(c)</t>
  </si>
  <si>
    <t>Loss</t>
  </si>
  <si>
    <t>Comments</t>
  </si>
  <si>
    <t>Trade Summary--------------------------&gt;</t>
  </si>
  <si>
    <t>Trades/Time Frame---&gt;</t>
  </si>
  <si>
    <t>Performance  Percentage-----------&gt;</t>
  </si>
  <si>
    <t>Percentage-----&gt;</t>
  </si>
  <si>
    <t>Net Profit Before Commissions---&gt;</t>
  </si>
  <si>
    <t>Please Enter $ Value/Tick =</t>
  </si>
  <si>
    <t>(a) Assumes 1 contract is sold at the first target.</t>
  </si>
  <si>
    <t>DATA ENTRY NOTES</t>
  </si>
  <si>
    <t>(b) Assumes 2 contracts are sold at the 1st target and 1 contract is sold at the 2nd target. Stop is not moved.</t>
  </si>
  <si>
    <t>1) Enter date in MM/DD/YY format. Day of week will be added automatically</t>
  </si>
  <si>
    <t>(c) Assumes 3 contracts are sold at the 1st target, 1 at the 2nd target, and 1 at the 3rd target. Stop is moved to</t>
  </si>
  <si>
    <t>2) Enter time in military time format with no colon between hour and minute</t>
  </si>
  <si>
    <t>break-even once the 1st two targets are hit.</t>
  </si>
  <si>
    <t>Examples:  9:00am would be entered 0900 or just  900</t>
  </si>
  <si>
    <t>9:00pm would be entered as 2100</t>
  </si>
  <si>
    <t>TRADE TYPE BREAKDOWN</t>
  </si>
  <si>
    <t>12:30am would be entered 0030 or just 30 zeros before 30 will be added automatically</t>
  </si>
  <si>
    <t>3) Enter trade type code you prefer. EX. Alpha or ALPHA, Trade type must match your data entry</t>
  </si>
  <si>
    <t>ENTER TYPE</t>
  </si>
  <si>
    <t>TRADES</t>
  </si>
  <si>
    <t>1ST TGT</t>
  </si>
  <si>
    <t>2ND TGT</t>
  </si>
  <si>
    <t>3RD TGT</t>
  </si>
  <si>
    <t>4TH TGT</t>
  </si>
  <si>
    <t>5TH TGT</t>
  </si>
  <si>
    <t>Stop Loss</t>
  </si>
  <si>
    <t>4) L for long trade, S for short trade</t>
  </si>
  <si>
    <t>ABCD</t>
  </si>
  <si>
    <t>5) Candle ticks equal the number of tics that comprise the body of the entry candle</t>
  </si>
  <si>
    <t>ALPHA</t>
  </si>
  <si>
    <t>6) Leave blank or 0 for Aggressive entry 1 tick beyond candle body or enter 1 for conservative entry</t>
  </si>
  <si>
    <t>C ALPHA</t>
  </si>
  <si>
    <t>7) enter number of targets hit from 1 to 5 or 0 if a trade is stopped out for a loss</t>
  </si>
  <si>
    <t>Instrument:</t>
  </si>
  <si>
    <t>Trade Type</t>
  </si>
  <si>
    <t>Position</t>
  </si>
  <si>
    <t>C Candle</t>
  </si>
  <si>
    <t>Agress. to</t>
  </si>
  <si>
    <t># Targets</t>
  </si>
  <si>
    <t>(ABCD/Alpha)</t>
  </si>
  <si>
    <t>Body Ticks</t>
  </si>
  <si>
    <t>Consv. Ticks(1)</t>
  </si>
  <si>
    <t>(1) Aggressive trade is the default setting. Enter here the positive number of ticks from where the aggressive</t>
  </si>
  <si>
    <t>trade entry would have been to where the conservative entry was, i.e. +1, +2, etc.</t>
  </si>
  <si>
    <t>Backtest Instrument=</t>
  </si>
  <si>
    <t>GC</t>
  </si>
  <si>
    <t>INPUT</t>
  </si>
  <si>
    <t>6) Leave blank for Aggressive entry 1 tick beyond candle body or enter 1 for conservative entry</t>
  </si>
  <si>
    <t>Adjust for time zone -------&gt;</t>
  </si>
  <si>
    <t>cl</t>
  </si>
  <si>
    <t>TRADES/TIME FRAME--&gt;</t>
  </si>
  <si>
    <t>Percentage---&gt;</t>
  </si>
  <si>
    <t>Example:  9:00am would be entered 0900 or just  900</t>
  </si>
  <si>
    <t>9:00pm would be entered as 0900 or just 900 the zero before the 9 will be added automatically</t>
  </si>
  <si>
    <t>12:30am would be entered 0030 or just 30 zeros before 30 will be added automatically</t>
  </si>
  <si>
    <t>3) Enter trade type in TRADE TYPE BREAKDOWN.Ex Abcd or abcd,must match trade type in data area.</t>
  </si>
  <si>
    <t>TEST</t>
  </si>
  <si>
    <t>BACKTESTING SHEET - UNIVERSAL RANGE BAR FORM</t>
  </si>
  <si>
    <t xml:space="preserve"> BACKTESTING SHEET - 13 BAR FORM</t>
  </si>
  <si>
    <t>BACKTESTING SHEET - 8 BAR FORM</t>
  </si>
  <si>
    <t>BACKTEST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</si>
</sst>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h:mm;@"/>
    <numFmt numFmtId="165" formatCode="m/d/yyyy;@"/>
    <numFmt numFmtId="166" formatCode="0000"/>
    <numFmt numFmtId="167" formatCode="#,##0.0\ ;\ \(#,##0.0\);\ \-#\ ;@"/>
    <numFmt numFmtId="168" formatCode="ddd\,\ mmm\ d\,\ yy;@"/>
    <numFmt numFmtId="169" formatCode="&quot;$&quot;#,##0\ ;&quot;$&quot;\ \(#,##0\);&quot;$&quot;\ \-#\ ;&quot;$&quot;@"/>
    <numFmt numFmtId="170" formatCode="0.0"/>
  </numFmts>
  <fonts count="188" x14ac:knownFonts="1">
    <font>
      <sz val="10"/>
      <color rgb="FF000000"/>
      <name val="Arial"/>
    </font>
    <font>
      <sz val="10"/>
      <color indexed="8"/>
      <name val="Calibri"/>
      <family val="2"/>
    </font>
    <font>
      <sz val="11"/>
      <color indexed="8"/>
      <name val="Calibri"/>
      <family val="2"/>
    </font>
    <font>
      <b/>
      <sz val="10"/>
      <color indexed="8"/>
      <name val="Calibri"/>
      <family val="2"/>
    </font>
    <font>
      <sz val="10"/>
      <color indexed="8"/>
      <name val="Calibri"/>
      <family val="2"/>
    </font>
    <font>
      <sz val="10"/>
      <color indexed="8"/>
      <name val="Calibri"/>
      <family val="2"/>
    </font>
    <font>
      <u/>
      <sz val="14"/>
      <color indexed="12"/>
      <name val="Calibri"/>
      <family val="2"/>
    </font>
    <font>
      <sz val="11"/>
      <color indexed="8"/>
      <name val="Calibri"/>
      <family val="2"/>
    </font>
    <font>
      <b/>
      <sz val="10"/>
      <color indexed="8"/>
      <name val="Calibri"/>
      <family val="2"/>
    </font>
    <font>
      <b/>
      <sz val="10"/>
      <color indexed="8"/>
      <name val="Calibri"/>
      <family val="2"/>
    </font>
    <font>
      <b/>
      <sz val="11"/>
      <color indexed="8"/>
      <name val="Calibri"/>
      <family val="2"/>
    </font>
    <font>
      <sz val="10"/>
      <color indexed="8"/>
      <name val="Arial"/>
      <family val="2"/>
    </font>
    <font>
      <sz val="10"/>
      <color indexed="8"/>
      <name val="Calibri"/>
      <family val="2"/>
    </font>
    <font>
      <sz val="10"/>
      <color indexed="8"/>
      <name val="Calibri"/>
      <family val="2"/>
    </font>
    <font>
      <sz val="11"/>
      <color indexed="8"/>
      <name val="Calibri"/>
      <family val="2"/>
    </font>
    <font>
      <b/>
      <sz val="11"/>
      <color indexed="8"/>
      <name val="Calibri"/>
      <family val="2"/>
    </font>
    <font>
      <sz val="10"/>
      <color indexed="8"/>
      <name val="Calibri"/>
      <family val="2"/>
    </font>
    <font>
      <b/>
      <sz val="11"/>
      <color indexed="8"/>
      <name val="Calibri"/>
      <family val="2"/>
    </font>
    <font>
      <b/>
      <sz val="10"/>
      <color indexed="8"/>
      <name val="Calibri"/>
      <family val="2"/>
    </font>
    <font>
      <b/>
      <sz val="10"/>
      <color indexed="8"/>
      <name val="Calibri"/>
      <family val="2"/>
    </font>
    <font>
      <b/>
      <sz val="11"/>
      <color indexed="8"/>
      <name val="Calibri"/>
      <family val="2"/>
    </font>
    <font>
      <b/>
      <sz val="11"/>
      <color indexed="8"/>
      <name val="Calibri"/>
      <family val="2"/>
    </font>
    <font>
      <b/>
      <sz val="12"/>
      <color indexed="8"/>
      <name val="Calibri"/>
      <family val="2"/>
    </font>
    <font>
      <b/>
      <sz val="10"/>
      <color indexed="8"/>
      <name val="Calibri"/>
      <family val="2"/>
    </font>
    <font>
      <b/>
      <sz val="10"/>
      <color indexed="8"/>
      <name val="Calibri"/>
      <family val="2"/>
    </font>
    <font>
      <b/>
      <i/>
      <sz val="11"/>
      <color indexed="8"/>
      <name val="Calibri"/>
      <family val="2"/>
    </font>
    <font>
      <b/>
      <sz val="10"/>
      <color indexed="8"/>
      <name val="Calibri"/>
      <family val="2"/>
    </font>
    <font>
      <sz val="10"/>
      <color indexed="8"/>
      <name val="Calibri"/>
      <family val="2"/>
    </font>
    <font>
      <sz val="9"/>
      <color indexed="8"/>
      <name val="Calibri"/>
      <family val="2"/>
    </font>
    <font>
      <b/>
      <sz val="12"/>
      <color indexed="8"/>
      <name val="Calibri"/>
      <family val="2"/>
    </font>
    <font>
      <b/>
      <u/>
      <sz val="12"/>
      <color indexed="8"/>
      <name val="Calibri"/>
      <family val="2"/>
    </font>
    <font>
      <b/>
      <sz val="11"/>
      <color indexed="8"/>
      <name val="Calibri"/>
      <family val="2"/>
    </font>
    <font>
      <sz val="10"/>
      <color indexed="8"/>
      <name val="Calibri"/>
      <family val="2"/>
    </font>
    <font>
      <b/>
      <sz val="10"/>
      <color indexed="8"/>
      <name val="Calibri"/>
      <family val="2"/>
    </font>
    <font>
      <b/>
      <sz val="11"/>
      <color indexed="8"/>
      <name val="Calibri"/>
      <family val="2"/>
    </font>
    <font>
      <sz val="10"/>
      <color indexed="8"/>
      <name val="Calibri"/>
      <family val="2"/>
    </font>
    <font>
      <sz val="10"/>
      <color indexed="8"/>
      <name val="Calibri"/>
      <family val="2"/>
    </font>
    <font>
      <sz val="10"/>
      <color indexed="8"/>
      <name val="Arial"/>
      <family val="2"/>
    </font>
    <font>
      <b/>
      <i/>
      <sz val="11"/>
      <color indexed="8"/>
      <name val="Calibri"/>
      <family val="2"/>
    </font>
    <font>
      <sz val="12"/>
      <color indexed="8"/>
      <name val="Calibri"/>
      <family val="2"/>
    </font>
    <font>
      <sz val="14"/>
      <color indexed="8"/>
      <name val="Calibri"/>
      <family val="2"/>
    </font>
    <font>
      <b/>
      <sz val="11"/>
      <color indexed="8"/>
      <name val="Calibri"/>
      <family val="2"/>
    </font>
    <font>
      <b/>
      <sz val="10"/>
      <color indexed="8"/>
      <name val="Calibri"/>
      <family val="2"/>
    </font>
    <font>
      <b/>
      <u/>
      <sz val="14"/>
      <color indexed="8"/>
      <name val="Calibri"/>
      <family val="2"/>
    </font>
    <font>
      <b/>
      <sz val="10"/>
      <color indexed="8"/>
      <name val="Calibri"/>
      <family val="2"/>
    </font>
    <font>
      <sz val="10"/>
      <color indexed="8"/>
      <name val="Calibri"/>
      <family val="2"/>
    </font>
    <font>
      <sz val="10"/>
      <color indexed="8"/>
      <name val="Calibri"/>
      <family val="2"/>
    </font>
    <font>
      <sz val="10"/>
      <color indexed="8"/>
      <name val="Calibri"/>
      <family val="2"/>
    </font>
    <font>
      <sz val="10"/>
      <color indexed="8"/>
      <name val="Calibri"/>
      <family val="2"/>
    </font>
    <font>
      <sz val="10"/>
      <color indexed="8"/>
      <name val="Calibri"/>
      <family val="2"/>
    </font>
    <font>
      <b/>
      <u/>
      <sz val="14"/>
      <color indexed="8"/>
      <name val="Calibri"/>
      <family val="2"/>
    </font>
    <font>
      <sz val="12"/>
      <color indexed="8"/>
      <name val="Calibri"/>
      <family val="2"/>
    </font>
    <font>
      <sz val="10"/>
      <color indexed="8"/>
      <name val="Calibri"/>
      <family val="2"/>
    </font>
    <font>
      <sz val="10"/>
      <color indexed="8"/>
      <name val="Calibri"/>
      <family val="2"/>
    </font>
    <font>
      <sz val="10"/>
      <color indexed="8"/>
      <name val="Calibri"/>
      <family val="2"/>
    </font>
    <font>
      <b/>
      <sz val="11"/>
      <color indexed="8"/>
      <name val="Calibri"/>
      <family val="2"/>
    </font>
    <font>
      <sz val="10"/>
      <color indexed="8"/>
      <name val="Calibri"/>
      <family val="2"/>
    </font>
    <font>
      <sz val="10"/>
      <color indexed="8"/>
      <name val="Arial"/>
      <family val="2"/>
    </font>
    <font>
      <sz val="10"/>
      <color indexed="8"/>
      <name val="Calibri"/>
      <family val="2"/>
    </font>
    <font>
      <b/>
      <sz val="10"/>
      <color indexed="8"/>
      <name val="Calibri"/>
      <family val="2"/>
    </font>
    <font>
      <sz val="10"/>
      <color indexed="8"/>
      <name val="Calibri"/>
      <family val="2"/>
    </font>
    <font>
      <b/>
      <sz val="12"/>
      <color indexed="8"/>
      <name val="Calibri"/>
      <family val="2"/>
    </font>
    <font>
      <sz val="10"/>
      <color indexed="8"/>
      <name val="Calibri"/>
      <family val="2"/>
    </font>
    <font>
      <sz val="10"/>
      <color indexed="8"/>
      <name val="Calibri"/>
      <family val="2"/>
    </font>
    <font>
      <b/>
      <sz val="11"/>
      <color indexed="8"/>
      <name val="Calibri"/>
      <family val="2"/>
    </font>
    <font>
      <sz val="11"/>
      <color indexed="8"/>
      <name val="Calibri"/>
      <family val="2"/>
    </font>
    <font>
      <sz val="10"/>
      <color indexed="8"/>
      <name val="Calibri"/>
      <family val="2"/>
    </font>
    <font>
      <sz val="10"/>
      <color indexed="8"/>
      <name val="Calibri"/>
      <family val="2"/>
    </font>
    <font>
      <sz val="10"/>
      <color indexed="8"/>
      <name val="Calibri"/>
      <family val="2"/>
    </font>
    <font>
      <b/>
      <sz val="11"/>
      <color indexed="8"/>
      <name val="Calibri"/>
      <family val="2"/>
    </font>
    <font>
      <sz val="10"/>
      <color indexed="8"/>
      <name val="Calibri"/>
      <family val="2"/>
    </font>
    <font>
      <b/>
      <sz val="11"/>
      <color indexed="8"/>
      <name val="Calibri"/>
      <family val="2"/>
    </font>
    <font>
      <sz val="10"/>
      <color indexed="8"/>
      <name val="Calibri"/>
      <family val="2"/>
    </font>
    <font>
      <b/>
      <sz val="11"/>
      <color indexed="8"/>
      <name val="Calibri"/>
      <family val="2"/>
    </font>
    <font>
      <sz val="10"/>
      <color indexed="8"/>
      <name val="Calibri"/>
      <family val="2"/>
    </font>
    <font>
      <b/>
      <sz val="10"/>
      <color indexed="8"/>
      <name val="Arial"/>
      <family val="2"/>
    </font>
    <font>
      <sz val="11"/>
      <color indexed="8"/>
      <name val="Calibri"/>
      <family val="2"/>
    </font>
    <font>
      <sz val="9"/>
      <color indexed="8"/>
      <name val="Calibri"/>
      <family val="2"/>
    </font>
    <font>
      <sz val="9"/>
      <color indexed="8"/>
      <name val="Calibri"/>
      <family val="2"/>
    </font>
    <font>
      <b/>
      <sz val="11"/>
      <color indexed="8"/>
      <name val="Calibri"/>
      <family val="2"/>
    </font>
    <font>
      <sz val="10"/>
      <color indexed="8"/>
      <name val="Calibri"/>
      <family val="2"/>
    </font>
    <font>
      <sz val="10"/>
      <color indexed="8"/>
      <name val="Calibri"/>
      <family val="2"/>
    </font>
    <font>
      <sz val="10"/>
      <color indexed="8"/>
      <name val="Calibri"/>
      <family val="2"/>
    </font>
    <font>
      <b/>
      <i/>
      <sz val="10"/>
      <color indexed="8"/>
      <name val="Arial"/>
      <family val="2"/>
    </font>
    <font>
      <b/>
      <sz val="11"/>
      <color indexed="8"/>
      <name val="Calibri"/>
      <family val="2"/>
    </font>
    <font>
      <u/>
      <sz val="14"/>
      <color indexed="12"/>
      <name val="Calibri"/>
      <family val="2"/>
    </font>
    <font>
      <sz val="10"/>
      <color indexed="8"/>
      <name val="Calibri"/>
      <family val="2"/>
    </font>
    <font>
      <b/>
      <sz val="10"/>
      <color indexed="8"/>
      <name val="Calibri"/>
      <family val="2"/>
    </font>
    <font>
      <b/>
      <sz val="10"/>
      <color indexed="8"/>
      <name val="Calibri"/>
      <family val="2"/>
    </font>
    <font>
      <sz val="10"/>
      <color indexed="8"/>
      <name val="Calibri"/>
      <family val="2"/>
    </font>
    <font>
      <sz val="10"/>
      <color indexed="8"/>
      <name val="Calibri"/>
      <family val="2"/>
    </font>
    <font>
      <b/>
      <sz val="10"/>
      <color indexed="8"/>
      <name val="Calibri"/>
      <family val="2"/>
    </font>
    <font>
      <sz val="10"/>
      <color indexed="8"/>
      <name val="Calibri"/>
      <family val="2"/>
    </font>
    <font>
      <b/>
      <sz val="10"/>
      <color indexed="8"/>
      <name val="Calibri"/>
      <family val="2"/>
    </font>
    <font>
      <sz val="11"/>
      <color indexed="8"/>
      <name val="Calibri"/>
      <family val="2"/>
    </font>
    <font>
      <sz val="10"/>
      <color indexed="8"/>
      <name val="Arial"/>
      <family val="2"/>
    </font>
    <font>
      <b/>
      <sz val="10"/>
      <color indexed="8"/>
      <name val="Calibri"/>
      <family val="2"/>
    </font>
    <font>
      <b/>
      <i/>
      <sz val="11"/>
      <color indexed="8"/>
      <name val="Calibri"/>
      <family val="2"/>
    </font>
    <font>
      <sz val="10"/>
      <color indexed="8"/>
      <name val="Calibri"/>
      <family val="2"/>
    </font>
    <font>
      <sz val="10"/>
      <color indexed="8"/>
      <name val="Calibri"/>
      <family val="2"/>
    </font>
    <font>
      <b/>
      <sz val="12"/>
      <color indexed="8"/>
      <name val="Calibri"/>
      <family val="2"/>
    </font>
    <font>
      <sz val="10"/>
      <color indexed="8"/>
      <name val="Calibri"/>
      <family val="2"/>
    </font>
    <font>
      <b/>
      <sz val="10"/>
      <color indexed="8"/>
      <name val="Arial"/>
      <family val="2"/>
    </font>
    <font>
      <sz val="10"/>
      <color indexed="8"/>
      <name val="Calibri"/>
      <family val="2"/>
    </font>
    <font>
      <sz val="10"/>
      <color indexed="8"/>
      <name val="Calibri"/>
      <family val="2"/>
    </font>
    <font>
      <b/>
      <sz val="10"/>
      <color indexed="8"/>
      <name val="Calibri"/>
      <family val="2"/>
    </font>
    <font>
      <sz val="10"/>
      <color indexed="8"/>
      <name val="Calibri"/>
      <family val="2"/>
    </font>
    <font>
      <sz val="10"/>
      <color indexed="8"/>
      <name val="Calibri"/>
      <family val="2"/>
    </font>
    <font>
      <b/>
      <sz val="14"/>
      <color indexed="8"/>
      <name val="Calibri"/>
      <family val="2"/>
    </font>
    <font>
      <sz val="10"/>
      <color indexed="8"/>
      <name val="Arial"/>
      <family val="2"/>
    </font>
    <font>
      <b/>
      <sz val="10"/>
      <color indexed="8"/>
      <name val="Calibri"/>
      <family val="2"/>
    </font>
    <font>
      <b/>
      <sz val="10"/>
      <color indexed="8"/>
      <name val="Arial"/>
      <family val="2"/>
    </font>
    <font>
      <b/>
      <sz val="10"/>
      <color indexed="8"/>
      <name val="Calibri"/>
      <family val="2"/>
    </font>
    <font>
      <sz val="11"/>
      <color indexed="8"/>
      <name val="Calibri"/>
      <family val="2"/>
    </font>
    <font>
      <b/>
      <sz val="11"/>
      <color indexed="8"/>
      <name val="Calibri"/>
      <family val="2"/>
    </font>
    <font>
      <sz val="11"/>
      <color indexed="8"/>
      <name val="Arial"/>
      <family val="2"/>
    </font>
    <font>
      <b/>
      <sz val="11"/>
      <color indexed="8"/>
      <name val="Calibri"/>
      <family val="2"/>
    </font>
    <font>
      <b/>
      <sz val="14"/>
      <color indexed="8"/>
      <name val="Calibri"/>
      <family val="2"/>
    </font>
    <font>
      <sz val="10"/>
      <color indexed="8"/>
      <name val="Calibri"/>
      <family val="2"/>
    </font>
    <font>
      <b/>
      <sz val="10"/>
      <color indexed="8"/>
      <name val="Arial"/>
      <family val="2"/>
    </font>
    <font>
      <sz val="10"/>
      <color indexed="8"/>
      <name val="Calibri"/>
      <family val="2"/>
    </font>
    <font>
      <sz val="10"/>
      <color indexed="8"/>
      <name val="Calibri"/>
      <family val="2"/>
    </font>
    <font>
      <b/>
      <sz val="10"/>
      <color indexed="8"/>
      <name val="Arial"/>
      <family val="2"/>
    </font>
    <font>
      <sz val="10"/>
      <color indexed="8"/>
      <name val="Arial"/>
      <family val="2"/>
    </font>
    <font>
      <b/>
      <sz val="10"/>
      <color indexed="8"/>
      <name val="Calibri"/>
      <family val="2"/>
    </font>
    <font>
      <b/>
      <sz val="10"/>
      <color indexed="8"/>
      <name val="Calibri"/>
      <family val="2"/>
    </font>
    <font>
      <b/>
      <sz val="10"/>
      <color indexed="8"/>
      <name val="Arial"/>
      <family val="2"/>
    </font>
    <font>
      <b/>
      <sz val="8"/>
      <color indexed="8"/>
      <name val="Calibri"/>
      <family val="2"/>
    </font>
    <font>
      <b/>
      <sz val="10"/>
      <color indexed="8"/>
      <name val="Calibri"/>
      <family val="2"/>
    </font>
    <font>
      <b/>
      <sz val="11"/>
      <color indexed="8"/>
      <name val="Calibri"/>
      <family val="2"/>
    </font>
    <font>
      <b/>
      <sz val="10"/>
      <color indexed="8"/>
      <name val="Calibri"/>
      <family val="2"/>
    </font>
    <font>
      <sz val="10"/>
      <color indexed="8"/>
      <name val="Calibri"/>
      <family val="2"/>
    </font>
    <font>
      <b/>
      <sz val="10"/>
      <color indexed="8"/>
      <name val="Calibri"/>
      <family val="2"/>
    </font>
    <font>
      <b/>
      <sz val="11"/>
      <color indexed="8"/>
      <name val="Calibri"/>
      <family val="2"/>
    </font>
    <font>
      <sz val="10"/>
      <color indexed="8"/>
      <name val="Calibri"/>
      <family val="2"/>
    </font>
    <font>
      <b/>
      <sz val="10"/>
      <color indexed="8"/>
      <name val="Calibri"/>
      <family val="2"/>
    </font>
    <font>
      <sz val="10"/>
      <color indexed="8"/>
      <name val="Calibri"/>
      <family val="2"/>
    </font>
    <font>
      <sz val="11"/>
      <color indexed="8"/>
      <name val="Calibri"/>
      <family val="2"/>
    </font>
    <font>
      <sz val="10"/>
      <color indexed="8"/>
      <name val="Arial"/>
      <family val="2"/>
    </font>
    <font>
      <sz val="10"/>
      <color indexed="8"/>
      <name val="Calibri"/>
      <family val="2"/>
    </font>
    <font>
      <b/>
      <sz val="11"/>
      <color indexed="8"/>
      <name val="Calibri"/>
      <family val="2"/>
    </font>
    <font>
      <sz val="10"/>
      <color indexed="8"/>
      <name val="Calibri"/>
      <family val="2"/>
    </font>
    <font>
      <sz val="11"/>
      <color indexed="8"/>
      <name val="Calibri"/>
      <family val="2"/>
    </font>
    <font>
      <b/>
      <sz val="11"/>
      <color indexed="8"/>
      <name val="Calibri"/>
      <family val="2"/>
    </font>
    <font>
      <b/>
      <sz val="11"/>
      <color indexed="8"/>
      <name val="Calibri"/>
      <family val="2"/>
    </font>
    <font>
      <b/>
      <sz val="11"/>
      <color indexed="8"/>
      <name val="Calibri"/>
      <family val="2"/>
    </font>
    <font>
      <b/>
      <sz val="10"/>
      <color indexed="8"/>
      <name val="Calibri"/>
      <family val="2"/>
    </font>
    <font>
      <sz val="10"/>
      <color indexed="8"/>
      <name val="Calibri"/>
      <family val="2"/>
    </font>
    <font>
      <b/>
      <sz val="11"/>
      <color indexed="8"/>
      <name val="Calibri"/>
      <family val="2"/>
    </font>
    <font>
      <b/>
      <sz val="10"/>
      <color indexed="8"/>
      <name val="Calibri"/>
      <family val="2"/>
    </font>
    <font>
      <b/>
      <sz val="10"/>
      <color indexed="8"/>
      <name val="Calibri"/>
      <family val="2"/>
    </font>
    <font>
      <b/>
      <sz val="11"/>
      <color indexed="8"/>
      <name val="Calibri"/>
      <family val="2"/>
    </font>
    <font>
      <sz val="10"/>
      <color indexed="8"/>
      <name val="Calibri"/>
      <family val="2"/>
    </font>
    <font>
      <sz val="11"/>
      <color indexed="8"/>
      <name val="Calibri"/>
      <family val="2"/>
    </font>
    <font>
      <b/>
      <sz val="10"/>
      <color indexed="8"/>
      <name val="Calibri"/>
      <family val="2"/>
    </font>
    <font>
      <sz val="10"/>
      <color indexed="8"/>
      <name val="Calibri"/>
      <family val="2"/>
    </font>
    <font>
      <sz val="10"/>
      <color indexed="8"/>
      <name val="Arial"/>
      <family val="2"/>
    </font>
    <font>
      <sz val="9"/>
      <color indexed="8"/>
      <name val="Calibri"/>
      <family val="2"/>
    </font>
    <font>
      <b/>
      <u/>
      <sz val="14"/>
      <color indexed="8"/>
      <name val="Calibri"/>
      <family val="2"/>
    </font>
    <font>
      <sz val="11"/>
      <color indexed="8"/>
      <name val="Calibri"/>
      <family val="2"/>
    </font>
    <font>
      <b/>
      <sz val="10"/>
      <color indexed="8"/>
      <name val="Calibri"/>
      <family val="2"/>
    </font>
    <font>
      <b/>
      <sz val="11"/>
      <color indexed="8"/>
      <name val="Calibri"/>
      <family val="2"/>
    </font>
    <font>
      <b/>
      <sz val="10"/>
      <color indexed="8"/>
      <name val="Arial"/>
      <family val="2"/>
    </font>
    <font>
      <sz val="10"/>
      <color indexed="8"/>
      <name val="Calibri"/>
      <family val="2"/>
    </font>
    <font>
      <sz val="11"/>
      <color indexed="8"/>
      <name val="Calibri"/>
      <family val="2"/>
    </font>
    <font>
      <sz val="10"/>
      <color indexed="8"/>
      <name val="Arial"/>
      <family val="2"/>
    </font>
    <font>
      <b/>
      <sz val="10"/>
      <color indexed="8"/>
      <name val="Arial"/>
      <family val="2"/>
    </font>
    <font>
      <sz val="10"/>
      <color indexed="8"/>
      <name val="Calibri"/>
      <family val="2"/>
    </font>
    <font>
      <b/>
      <i/>
      <sz val="11"/>
      <color indexed="8"/>
      <name val="Calibri"/>
      <family val="2"/>
    </font>
    <font>
      <sz val="10"/>
      <color indexed="8"/>
      <name val="Calibri"/>
      <family val="2"/>
    </font>
    <font>
      <b/>
      <sz val="11"/>
      <color indexed="8"/>
      <name val="Calibri"/>
      <family val="2"/>
    </font>
    <font>
      <b/>
      <sz val="12"/>
      <color indexed="8"/>
      <name val="Calibri"/>
      <family val="2"/>
    </font>
    <font>
      <b/>
      <u/>
      <sz val="14"/>
      <color indexed="8"/>
      <name val="Calibri"/>
      <family val="2"/>
    </font>
    <font>
      <sz val="10"/>
      <color indexed="8"/>
      <name val="Calibri"/>
      <family val="2"/>
    </font>
    <font>
      <b/>
      <sz val="10"/>
      <color indexed="8"/>
      <name val="Calibri"/>
      <family val="2"/>
    </font>
    <font>
      <b/>
      <sz val="11"/>
      <color indexed="8"/>
      <name val="Calibri"/>
      <family val="2"/>
    </font>
    <font>
      <sz val="10"/>
      <color indexed="8"/>
      <name val="Calibri"/>
      <family val="2"/>
    </font>
    <font>
      <b/>
      <sz val="11"/>
      <color indexed="8"/>
      <name val="Calibri"/>
      <family val="2"/>
    </font>
    <font>
      <sz val="10"/>
      <color indexed="8"/>
      <name val="Arial"/>
      <family val="2"/>
    </font>
    <font>
      <b/>
      <sz val="12"/>
      <color indexed="8"/>
      <name val="Calibri"/>
      <family val="2"/>
    </font>
    <font>
      <b/>
      <sz val="11"/>
      <color indexed="8"/>
      <name val="Calibri"/>
      <family val="2"/>
    </font>
    <font>
      <b/>
      <sz val="10"/>
      <color indexed="8"/>
      <name val="Calibri"/>
      <family val="2"/>
    </font>
    <font>
      <b/>
      <sz val="10"/>
      <color indexed="8"/>
      <name val="Calibri"/>
      <family val="2"/>
    </font>
    <font>
      <b/>
      <u/>
      <sz val="14"/>
      <color indexed="8"/>
      <name val="Calibri"/>
      <family val="2"/>
    </font>
    <font>
      <sz val="10"/>
      <color indexed="8"/>
      <name val="Calibri"/>
      <family val="2"/>
    </font>
    <font>
      <b/>
      <sz val="11"/>
      <color indexed="8"/>
      <name val="Calibri"/>
      <family val="2"/>
    </font>
    <font>
      <b/>
      <sz val="14"/>
      <color indexed="8"/>
      <name val="Calibri"/>
      <family val="2"/>
    </font>
    <font>
      <sz val="10"/>
      <color indexed="8"/>
      <name val="Calibri"/>
      <family val="2"/>
    </font>
  </fonts>
  <fills count="7">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indexed="26"/>
        <bgColor indexed="64"/>
      </patternFill>
    </fill>
  </fills>
  <borders count="39">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bottom/>
      <diagonal/>
    </border>
    <border>
      <left/>
      <right/>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bottom/>
      <diagonal/>
    </border>
    <border>
      <left style="thick">
        <color indexed="64"/>
      </left>
      <right/>
      <top/>
      <bottom style="thick">
        <color indexed="64"/>
      </bottom>
      <diagonal/>
    </border>
    <border>
      <left/>
      <right style="thin">
        <color indexed="64"/>
      </right>
      <top style="thick">
        <color indexed="64"/>
      </top>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right/>
      <top style="thick">
        <color indexed="64"/>
      </top>
      <bottom/>
      <diagonal/>
    </border>
    <border>
      <left style="thick">
        <color indexed="64"/>
      </left>
      <right style="thin">
        <color indexed="64"/>
      </right>
      <top style="thin">
        <color indexed="64"/>
      </top>
      <bottom style="thick">
        <color indexed="64"/>
      </bottom>
      <diagonal/>
    </border>
    <border>
      <left/>
      <right style="thick">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s>
  <cellStyleXfs count="1">
    <xf numFmtId="0" fontId="0" fillId="0" borderId="0"/>
  </cellStyleXfs>
  <cellXfs count="198">
    <xf numFmtId="0" fontId="0" fillId="0" borderId="0" xfId="0" applyAlignment="1">
      <alignment wrapText="1"/>
    </xf>
    <xf numFmtId="0" fontId="1" fillId="0" borderId="1" xfId="0" applyFont="1" applyBorder="1" applyAlignment="1">
      <alignment horizontal="center"/>
    </xf>
    <xf numFmtId="0" fontId="2" fillId="0" borderId="2" xfId="0" applyFont="1" applyBorder="1"/>
    <xf numFmtId="0" fontId="3" fillId="0" borderId="3" xfId="0" applyFont="1" applyBorder="1"/>
    <xf numFmtId="9" fontId="4" fillId="0" borderId="0" xfId="0" applyNumberFormat="1" applyFont="1"/>
    <xf numFmtId="0" fontId="5" fillId="0" borderId="2" xfId="0" applyFont="1" applyBorder="1" applyAlignment="1">
      <alignment horizontal="center"/>
    </xf>
    <xf numFmtId="0" fontId="6" fillId="0" borderId="0" xfId="0" applyFont="1"/>
    <xf numFmtId="0" fontId="7" fillId="0" borderId="4" xfId="0" applyFont="1" applyBorder="1"/>
    <xf numFmtId="0" fontId="8" fillId="2" borderId="5" xfId="0" applyFont="1" applyFill="1" applyBorder="1" applyAlignment="1">
      <alignment horizontal="center"/>
    </xf>
    <xf numFmtId="0" fontId="9" fillId="0" borderId="6" xfId="0" applyFont="1" applyBorder="1"/>
    <xf numFmtId="0" fontId="10" fillId="0" borderId="7" xfId="0" applyFont="1" applyBorder="1"/>
    <xf numFmtId="0" fontId="13" fillId="0" borderId="8" xfId="0" applyFont="1" applyBorder="1" applyAlignment="1">
      <alignment horizontal="left"/>
    </xf>
    <xf numFmtId="0" fontId="14" fillId="0" borderId="8" xfId="0" applyFont="1" applyBorder="1" applyAlignment="1">
      <alignment horizontal="center"/>
    </xf>
    <xf numFmtId="0" fontId="15" fillId="0" borderId="5" xfId="0" applyFont="1" applyBorder="1"/>
    <xf numFmtId="164" fontId="16" fillId="2" borderId="5" xfId="0" applyNumberFormat="1" applyFont="1" applyFill="1" applyBorder="1" applyAlignment="1">
      <alignment horizontal="center"/>
    </xf>
    <xf numFmtId="0" fontId="17" fillId="0" borderId="9" xfId="0" applyFont="1" applyBorder="1" applyAlignment="1">
      <alignment horizontal="center"/>
    </xf>
    <xf numFmtId="0" fontId="18" fillId="0" borderId="0" xfId="0" applyFont="1" applyAlignment="1">
      <alignment horizontal="center"/>
    </xf>
    <xf numFmtId="1" fontId="19" fillId="0" borderId="5" xfId="0" applyNumberFormat="1" applyFont="1" applyBorder="1" applyAlignment="1">
      <alignment horizontal="center"/>
    </xf>
    <xf numFmtId="1" fontId="21" fillId="0" borderId="2" xfId="0" applyNumberFormat="1" applyFont="1" applyBorder="1"/>
    <xf numFmtId="0" fontId="22" fillId="0" borderId="0" xfId="0" applyFont="1" applyAlignment="1">
      <alignment horizontal="center"/>
    </xf>
    <xf numFmtId="0" fontId="23" fillId="0" borderId="10" xfId="0" applyFont="1" applyBorder="1" applyAlignment="1">
      <alignment horizontal="center"/>
    </xf>
    <xf numFmtId="0" fontId="24" fillId="2" borderId="4" xfId="0" applyFont="1" applyFill="1" applyBorder="1" applyAlignment="1">
      <alignment horizontal="center"/>
    </xf>
    <xf numFmtId="0" fontId="25" fillId="0" borderId="0" xfId="0" applyFont="1"/>
    <xf numFmtId="0" fontId="26" fillId="0" borderId="11" xfId="0" applyFont="1" applyBorder="1" applyAlignment="1">
      <alignment horizontal="center"/>
    </xf>
    <xf numFmtId="0" fontId="27" fillId="3" borderId="5" xfId="0" applyFont="1" applyFill="1" applyBorder="1" applyAlignment="1">
      <alignment horizontal="center"/>
    </xf>
    <xf numFmtId="165" fontId="28" fillId="0" borderId="4" xfId="0" applyNumberFormat="1" applyFont="1" applyBorder="1" applyAlignment="1">
      <alignment horizontal="right"/>
    </xf>
    <xf numFmtId="0" fontId="29" fillId="0" borderId="0" xfId="0" applyFont="1"/>
    <xf numFmtId="1" fontId="31" fillId="0" borderId="0" xfId="0" applyNumberFormat="1" applyFont="1"/>
    <xf numFmtId="166" fontId="32" fillId="2" borderId="12" xfId="0" applyNumberFormat="1" applyFont="1" applyFill="1" applyBorder="1" applyAlignment="1">
      <alignment horizontal="center"/>
    </xf>
    <xf numFmtId="9" fontId="33" fillId="0" borderId="5" xfId="0" applyNumberFormat="1" applyFont="1" applyBorder="1"/>
    <xf numFmtId="0" fontId="35" fillId="0" borderId="13" xfId="0" applyFont="1" applyBorder="1" applyAlignment="1">
      <alignment horizontal="center"/>
    </xf>
    <xf numFmtId="1" fontId="36" fillId="0" borderId="5" xfId="0" applyNumberFormat="1" applyFont="1" applyBorder="1" applyAlignment="1">
      <alignment horizontal="center"/>
    </xf>
    <xf numFmtId="0" fontId="37" fillId="0" borderId="14" xfId="0" applyFont="1" applyBorder="1"/>
    <xf numFmtId="165" fontId="38" fillId="0" borderId="0" xfId="0" applyNumberFormat="1" applyFont="1"/>
    <xf numFmtId="0" fontId="39" fillId="2" borderId="15" xfId="0" applyFont="1" applyFill="1" applyBorder="1" applyAlignment="1">
      <alignment horizontal="center"/>
    </xf>
    <xf numFmtId="0" fontId="40" fillId="0" borderId="0" xfId="0" applyFont="1"/>
    <xf numFmtId="0" fontId="41" fillId="0" borderId="14" xfId="0" applyFont="1" applyBorder="1" applyAlignment="1">
      <alignment horizontal="center"/>
    </xf>
    <xf numFmtId="0" fontId="44" fillId="0" borderId="14" xfId="0" applyFont="1" applyBorder="1" applyAlignment="1">
      <alignment horizontal="center"/>
    </xf>
    <xf numFmtId="0" fontId="45" fillId="0" borderId="16" xfId="0" applyFont="1" applyBorder="1" applyAlignment="1">
      <alignment horizontal="center"/>
    </xf>
    <xf numFmtId="0" fontId="46" fillId="2" borderId="5" xfId="0" applyFont="1" applyFill="1" applyBorder="1"/>
    <xf numFmtId="0" fontId="47" fillId="4" borderId="5" xfId="0" applyFont="1" applyFill="1" applyBorder="1" applyAlignment="1">
      <alignment horizontal="center"/>
    </xf>
    <xf numFmtId="0" fontId="48" fillId="0" borderId="8" xfId="0" applyFont="1" applyBorder="1"/>
    <xf numFmtId="168" fontId="49" fillId="2" borderId="5" xfId="0" applyNumberFormat="1" applyFont="1" applyFill="1" applyBorder="1" applyAlignment="1">
      <alignment horizontal="center"/>
    </xf>
    <xf numFmtId="0" fontId="50" fillId="0" borderId="0" xfId="0" applyFont="1" applyAlignment="1">
      <alignment horizontal="center"/>
    </xf>
    <xf numFmtId="0" fontId="51" fillId="2" borderId="0" xfId="0" applyFont="1" applyFill="1" applyAlignment="1">
      <alignment horizontal="center"/>
    </xf>
    <xf numFmtId="0" fontId="52" fillId="2" borderId="5" xfId="0" applyFont="1" applyFill="1" applyBorder="1" applyAlignment="1">
      <alignment horizontal="center"/>
    </xf>
    <xf numFmtId="0" fontId="53" fillId="2" borderId="17" xfId="0" applyFont="1" applyFill="1" applyBorder="1" applyAlignment="1">
      <alignment horizontal="center"/>
    </xf>
    <xf numFmtId="0" fontId="54" fillId="0" borderId="18" xfId="0" applyFont="1" applyBorder="1"/>
    <xf numFmtId="166" fontId="56" fillId="2" borderId="5" xfId="0" applyNumberFormat="1" applyFont="1" applyFill="1" applyBorder="1" applyAlignment="1">
      <alignment horizontal="center"/>
    </xf>
    <xf numFmtId="9" fontId="58" fillId="0" borderId="6" xfId="0" applyNumberFormat="1" applyFont="1" applyBorder="1"/>
    <xf numFmtId="165" fontId="59" fillId="0" borderId="5" xfId="0" applyNumberFormat="1" applyFont="1" applyBorder="1" applyAlignment="1">
      <alignment horizontal="left"/>
    </xf>
    <xf numFmtId="0" fontId="60" fillId="0" borderId="8" xfId="0" applyFont="1" applyBorder="1" applyAlignment="1">
      <alignment horizontal="center"/>
    </xf>
    <xf numFmtId="0" fontId="61" fillId="0" borderId="19" xfId="0" applyFont="1" applyBorder="1"/>
    <xf numFmtId="0" fontId="62" fillId="2" borderId="5" xfId="0" applyFont="1" applyFill="1" applyBorder="1" applyAlignment="1">
      <alignment horizontal="left"/>
    </xf>
    <xf numFmtId="10" fontId="63" fillId="4" borderId="5" xfId="0" applyNumberFormat="1" applyFont="1" applyFill="1" applyBorder="1" applyAlignment="1">
      <alignment horizontal="center"/>
    </xf>
    <xf numFmtId="0" fontId="64" fillId="0" borderId="19" xfId="0" applyFont="1" applyBorder="1"/>
    <xf numFmtId="0" fontId="65" fillId="0" borderId="5" xfId="0" applyFont="1" applyBorder="1" applyAlignment="1">
      <alignment horizontal="center"/>
    </xf>
    <xf numFmtId="1" fontId="66" fillId="2" borderId="20" xfId="0" applyNumberFormat="1" applyFont="1" applyFill="1" applyBorder="1" applyAlignment="1">
      <alignment horizontal="center"/>
    </xf>
    <xf numFmtId="0" fontId="67" fillId="3" borderId="5" xfId="0" applyFont="1" applyFill="1" applyBorder="1"/>
    <xf numFmtId="1" fontId="68" fillId="0" borderId="0" xfId="0" applyNumberFormat="1" applyFont="1"/>
    <xf numFmtId="0" fontId="69" fillId="0" borderId="2" xfId="0" applyFont="1" applyBorder="1" applyAlignment="1">
      <alignment horizontal="center"/>
    </xf>
    <xf numFmtId="0" fontId="70" fillId="0" borderId="4" xfId="0" applyFont="1" applyBorder="1" applyAlignment="1">
      <alignment horizontal="right"/>
    </xf>
    <xf numFmtId="0" fontId="71" fillId="0" borderId="15" xfId="0" applyFont="1" applyBorder="1"/>
    <xf numFmtId="0" fontId="72" fillId="0" borderId="21" xfId="0" applyFont="1" applyBorder="1"/>
    <xf numFmtId="0" fontId="73" fillId="0" borderId="4" xfId="0" applyFont="1" applyBorder="1"/>
    <xf numFmtId="0" fontId="76" fillId="0" borderId="5" xfId="0" applyFont="1" applyBorder="1"/>
    <xf numFmtId="165" fontId="77" fillId="0" borderId="22" xfId="0" applyNumberFormat="1" applyFont="1" applyBorder="1" applyAlignment="1">
      <alignment horizontal="right"/>
    </xf>
    <xf numFmtId="165" fontId="78" fillId="0" borderId="0" xfId="0" applyNumberFormat="1" applyFont="1" applyAlignment="1">
      <alignment horizontal="right"/>
    </xf>
    <xf numFmtId="0" fontId="80" fillId="0" borderId="15" xfId="0" applyFont="1" applyBorder="1" applyAlignment="1">
      <alignment horizontal="center"/>
    </xf>
    <xf numFmtId="0" fontId="82" fillId="0" borderId="23" xfId="0" applyFont="1" applyBorder="1" applyAlignment="1">
      <alignment horizontal="center"/>
    </xf>
    <xf numFmtId="0" fontId="84" fillId="2" borderId="24" xfId="0" applyFont="1" applyFill="1" applyBorder="1" applyAlignment="1">
      <alignment horizontal="center"/>
    </xf>
    <xf numFmtId="1" fontId="85" fillId="0" borderId="0" xfId="0" applyNumberFormat="1" applyFont="1"/>
    <xf numFmtId="0" fontId="86" fillId="0" borderId="2" xfId="0" applyFont="1" applyBorder="1"/>
    <xf numFmtId="0" fontId="89" fillId="0" borderId="5" xfId="0" applyFont="1" applyBorder="1" applyAlignment="1">
      <alignment horizontal="center"/>
    </xf>
    <xf numFmtId="0" fontId="90" fillId="0" borderId="0" xfId="0" applyFont="1" applyAlignment="1">
      <alignment horizontal="center"/>
    </xf>
    <xf numFmtId="0" fontId="91" fillId="0" borderId="19" xfId="0" applyFont="1" applyBorder="1"/>
    <xf numFmtId="0" fontId="92" fillId="0" borderId="9" xfId="0" applyFont="1" applyBorder="1" applyAlignment="1">
      <alignment horizontal="center"/>
    </xf>
    <xf numFmtId="0" fontId="94" fillId="0" borderId="18" xfId="0" applyFont="1" applyBorder="1"/>
    <xf numFmtId="0" fontId="95" fillId="0" borderId="2" xfId="0" applyFont="1" applyBorder="1"/>
    <xf numFmtId="165" fontId="96" fillId="0" borderId="25" xfId="0" applyNumberFormat="1" applyFont="1" applyBorder="1" applyAlignment="1">
      <alignment horizontal="left"/>
    </xf>
    <xf numFmtId="0" fontId="97" fillId="0" borderId="5" xfId="0" applyFont="1" applyBorder="1"/>
    <xf numFmtId="0" fontId="98" fillId="2" borderId="12" xfId="0" applyFont="1" applyFill="1" applyBorder="1" applyAlignment="1">
      <alignment horizontal="center"/>
    </xf>
    <xf numFmtId="164" fontId="99" fillId="0" borderId="5" xfId="0" applyNumberFormat="1" applyFont="1" applyBorder="1" applyAlignment="1">
      <alignment horizontal="center"/>
    </xf>
    <xf numFmtId="0" fontId="101" fillId="5" borderId="5" xfId="0" applyFont="1" applyFill="1" applyBorder="1" applyAlignment="1">
      <alignment horizontal="center"/>
    </xf>
    <xf numFmtId="0" fontId="103" fillId="2" borderId="26" xfId="0" applyFont="1" applyFill="1" applyBorder="1" applyAlignment="1">
      <alignment horizontal="center"/>
    </xf>
    <xf numFmtId="1" fontId="104" fillId="0" borderId="14" xfId="0" applyNumberFormat="1" applyFont="1" applyBorder="1"/>
    <xf numFmtId="0" fontId="105" fillId="0" borderId="15" xfId="0" applyFont="1" applyBorder="1" applyAlignment="1">
      <alignment horizontal="center"/>
    </xf>
    <xf numFmtId="0" fontId="106" fillId="0" borderId="0" xfId="0" applyFont="1"/>
    <xf numFmtId="0" fontId="107" fillId="2" borderId="12" xfId="0" applyFont="1" applyFill="1" applyBorder="1"/>
    <xf numFmtId="0" fontId="109" fillId="0" borderId="0" xfId="0" applyFont="1"/>
    <xf numFmtId="0" fontId="110" fillId="0" borderId="25" xfId="0" applyFont="1" applyBorder="1" applyAlignment="1">
      <alignment horizontal="center"/>
    </xf>
    <xf numFmtId="0" fontId="112" fillId="0" borderId="15" xfId="0" applyFont="1" applyBorder="1"/>
    <xf numFmtId="0" fontId="114" fillId="0" borderId="8" xfId="0" applyFont="1" applyBorder="1"/>
    <xf numFmtId="0" fontId="115" fillId="3" borderId="5" xfId="0" applyFont="1" applyFill="1" applyBorder="1" applyAlignment="1">
      <alignment horizontal="center"/>
    </xf>
    <xf numFmtId="0" fontId="118" fillId="0" borderId="27" xfId="0" applyFont="1" applyBorder="1" applyAlignment="1">
      <alignment horizontal="center"/>
    </xf>
    <xf numFmtId="0" fontId="120" fillId="0" borderId="14" xfId="0" applyFont="1" applyBorder="1" applyAlignment="1">
      <alignment horizontal="center"/>
    </xf>
    <xf numFmtId="0" fontId="121" fillId="2" borderId="20" xfId="0" applyFont="1" applyFill="1" applyBorder="1" applyAlignment="1">
      <alignment horizontal="center"/>
    </xf>
    <xf numFmtId="165" fontId="124" fillId="0" borderId="15" xfId="0" applyNumberFormat="1" applyFont="1" applyBorder="1" applyAlignment="1">
      <alignment horizontal="center"/>
    </xf>
    <xf numFmtId="0" fontId="128" fillId="0" borderId="20" xfId="0" applyFont="1" applyBorder="1" applyAlignment="1">
      <alignment horizontal="center"/>
    </xf>
    <xf numFmtId="0" fontId="129" fillId="0" borderId="28" xfId="0" applyFont="1" applyBorder="1"/>
    <xf numFmtId="0" fontId="130" fillId="0" borderId="23" xfId="0" applyFont="1" applyBorder="1" applyAlignment="1">
      <alignment horizontal="center"/>
    </xf>
    <xf numFmtId="0" fontId="131" fillId="0" borderId="20" xfId="0" applyFont="1" applyBorder="1" applyAlignment="1">
      <alignment horizontal="center"/>
    </xf>
    <xf numFmtId="0" fontId="132" fillId="0" borderId="4" xfId="0" applyFont="1" applyBorder="1" applyAlignment="1">
      <alignment horizontal="center"/>
    </xf>
    <xf numFmtId="1" fontId="134" fillId="2" borderId="5" xfId="0" applyNumberFormat="1" applyFont="1" applyFill="1" applyBorder="1" applyAlignment="1">
      <alignment horizontal="center"/>
    </xf>
    <xf numFmtId="0" fontId="135" fillId="0" borderId="29" xfId="0" applyFont="1" applyBorder="1"/>
    <xf numFmtId="0" fontId="136" fillId="0" borderId="30" xfId="0" applyFont="1" applyBorder="1" applyAlignment="1">
      <alignment horizontal="center"/>
    </xf>
    <xf numFmtId="1" fontId="137" fillId="0" borderId="0" xfId="0" applyNumberFormat="1" applyFont="1"/>
    <xf numFmtId="0" fontId="138" fillId="0" borderId="15" xfId="0" applyFont="1" applyBorder="1"/>
    <xf numFmtId="0" fontId="139" fillId="0" borderId="9" xfId="0" applyFont="1" applyBorder="1" applyAlignment="1">
      <alignment horizontal="right"/>
    </xf>
    <xf numFmtId="0" fontId="140" fillId="0" borderId="18" xfId="0" applyFont="1" applyBorder="1"/>
    <xf numFmtId="0" fontId="141" fillId="0" borderId="4" xfId="0" applyFont="1" applyBorder="1" applyAlignment="1">
      <alignment horizontal="center"/>
    </xf>
    <xf numFmtId="0" fontId="142" fillId="0" borderId="0" xfId="0" applyFont="1"/>
    <xf numFmtId="0" fontId="143" fillId="0" borderId="16" xfId="0" applyFont="1" applyBorder="1" applyAlignment="1">
      <alignment horizontal="center"/>
    </xf>
    <xf numFmtId="0" fontId="144" fillId="0" borderId="18" xfId="0" applyFont="1" applyBorder="1" applyAlignment="1">
      <alignment horizontal="center"/>
    </xf>
    <xf numFmtId="0" fontId="145" fillId="0" borderId="2" xfId="0" applyFont="1" applyBorder="1"/>
    <xf numFmtId="0" fontId="146" fillId="0" borderId="31" xfId="0" applyFont="1" applyBorder="1" applyAlignment="1">
      <alignment horizontal="center"/>
    </xf>
    <xf numFmtId="0" fontId="148" fillId="0" borderId="0" xfId="0" applyFont="1"/>
    <xf numFmtId="0" fontId="149" fillId="0" borderId="0" xfId="0" applyFont="1"/>
    <xf numFmtId="0" fontId="150" fillId="0" borderId="5" xfId="0" applyFont="1" applyBorder="1" applyAlignment="1">
      <alignment horizontal="center"/>
    </xf>
    <xf numFmtId="1" fontId="152" fillId="0" borderId="2" xfId="0" applyNumberFormat="1" applyFont="1" applyBorder="1"/>
    <xf numFmtId="0" fontId="153" fillId="2" borderId="5" xfId="0" applyFont="1" applyFill="1" applyBorder="1" applyAlignment="1">
      <alignment horizontal="center"/>
    </xf>
    <xf numFmtId="0" fontId="154" fillId="0" borderId="14" xfId="0" applyFont="1" applyBorder="1"/>
    <xf numFmtId="0" fontId="155" fillId="0" borderId="18" xfId="0" applyFont="1" applyBorder="1" applyAlignment="1">
      <alignment horizontal="center"/>
    </xf>
    <xf numFmtId="0" fontId="156" fillId="0" borderId="18" xfId="0" applyFont="1" applyBorder="1"/>
    <xf numFmtId="165" fontId="157" fillId="0" borderId="18" xfId="0" applyNumberFormat="1" applyFont="1" applyBorder="1" applyAlignment="1">
      <alignment horizontal="right"/>
    </xf>
    <xf numFmtId="0" fontId="158" fillId="2" borderId="0" xfId="0" applyFont="1" applyFill="1" applyAlignment="1">
      <alignment horizontal="center"/>
    </xf>
    <xf numFmtId="165" fontId="159" fillId="0" borderId="15" xfId="0" applyNumberFormat="1" applyFont="1" applyBorder="1" applyAlignment="1">
      <alignment horizontal="center"/>
    </xf>
    <xf numFmtId="0" fontId="160" fillId="0" borderId="32" xfId="0" applyFont="1" applyBorder="1"/>
    <xf numFmtId="0" fontId="161" fillId="0" borderId="6" xfId="0" applyFont="1" applyBorder="1"/>
    <xf numFmtId="0" fontId="163" fillId="0" borderId="6" xfId="0" applyFont="1" applyBorder="1" applyAlignment="1">
      <alignment horizontal="center"/>
    </xf>
    <xf numFmtId="0" fontId="164" fillId="0" borderId="9" xfId="0" applyFont="1" applyBorder="1" applyAlignment="1">
      <alignment horizontal="center"/>
    </xf>
    <xf numFmtId="0" fontId="165" fillId="0" borderId="32" xfId="0" applyFont="1" applyBorder="1"/>
    <xf numFmtId="168" fontId="167" fillId="2" borderId="25" xfId="0" applyNumberFormat="1" applyFont="1" applyFill="1" applyBorder="1" applyAlignment="1">
      <alignment horizontal="center"/>
    </xf>
    <xf numFmtId="165" fontId="168" fillId="0" borderId="5" xfId="0" applyNumberFormat="1" applyFont="1" applyBorder="1"/>
    <xf numFmtId="10" fontId="169" fillId="0" borderId="5" xfId="0" applyNumberFormat="1" applyFont="1" applyBorder="1" applyAlignment="1">
      <alignment horizontal="center"/>
    </xf>
    <xf numFmtId="0" fontId="170" fillId="0" borderId="8" xfId="0" applyFont="1" applyBorder="1" applyAlignment="1">
      <alignment horizontal="center"/>
    </xf>
    <xf numFmtId="0" fontId="171" fillId="0" borderId="18" xfId="0" applyFont="1" applyBorder="1" applyAlignment="1">
      <alignment horizontal="center"/>
    </xf>
    <xf numFmtId="1" fontId="172" fillId="0" borderId="0" xfId="0" applyNumberFormat="1" applyFont="1" applyAlignment="1">
      <alignment horizontal="center"/>
    </xf>
    <xf numFmtId="168" fontId="173" fillId="2" borderId="33" xfId="0" applyNumberFormat="1" applyFont="1" applyFill="1" applyBorder="1" applyAlignment="1">
      <alignment horizontal="center"/>
    </xf>
    <xf numFmtId="0" fontId="174" fillId="0" borderId="22" xfId="0" applyFont="1" applyBorder="1"/>
    <xf numFmtId="0" fontId="175" fillId="2" borderId="2" xfId="0" applyFont="1" applyFill="1" applyBorder="1" applyAlignment="1">
      <alignment horizontal="center"/>
    </xf>
    <xf numFmtId="0" fontId="176" fillId="0" borderId="34" xfId="0" applyFont="1" applyBorder="1" applyAlignment="1">
      <alignment horizontal="center"/>
    </xf>
    <xf numFmtId="0" fontId="177" fillId="0" borderId="4" xfId="0" applyFont="1" applyBorder="1" applyAlignment="1">
      <alignment horizontal="center"/>
    </xf>
    <xf numFmtId="0" fontId="178" fillId="0" borderId="27" xfId="0" applyFont="1" applyBorder="1"/>
    <xf numFmtId="0" fontId="179" fillId="0" borderId="15" xfId="0" applyFont="1" applyBorder="1" applyAlignment="1">
      <alignment horizontal="center"/>
    </xf>
    <xf numFmtId="170" fontId="180" fillId="2" borderId="24" xfId="0" applyNumberFormat="1" applyFont="1" applyFill="1" applyBorder="1" applyAlignment="1">
      <alignment horizontal="center"/>
    </xf>
    <xf numFmtId="0" fontId="182" fillId="0" borderId="5" xfId="0" applyFont="1" applyBorder="1"/>
    <xf numFmtId="0" fontId="183" fillId="0" borderId="19" xfId="0" applyFont="1" applyBorder="1" applyAlignment="1">
      <alignment horizontal="center"/>
    </xf>
    <xf numFmtId="0" fontId="184" fillId="0" borderId="15" xfId="0" applyFont="1" applyBorder="1"/>
    <xf numFmtId="0" fontId="185" fillId="0" borderId="0" xfId="0" applyFont="1" applyAlignment="1">
      <alignment horizontal="center"/>
    </xf>
    <xf numFmtId="0" fontId="187" fillId="0" borderId="14" xfId="0" applyFont="1" applyBorder="1"/>
    <xf numFmtId="0" fontId="113" fillId="3" borderId="5" xfId="0" applyFont="1" applyFill="1" applyBorder="1" applyAlignment="1">
      <alignment horizontal="center"/>
    </xf>
    <xf numFmtId="0" fontId="74" fillId="6" borderId="4" xfId="0" applyFont="1" applyFill="1" applyBorder="1"/>
    <xf numFmtId="0" fontId="147" fillId="6" borderId="8" xfId="0" applyFont="1" applyFill="1" applyBorder="1"/>
    <xf numFmtId="0" fontId="150" fillId="0" borderId="5" xfId="0" applyFont="1" applyBorder="1" applyAlignment="1">
      <alignment horizontal="center"/>
    </xf>
    <xf numFmtId="0" fontId="83" fillId="0" borderId="1" xfId="0" applyFont="1" applyBorder="1"/>
    <xf numFmtId="167" fontId="181" fillId="0" borderId="30" xfId="0" applyNumberFormat="1" applyFont="1" applyBorder="1"/>
    <xf numFmtId="0" fontId="27" fillId="3" borderId="5" xfId="0" applyFont="1" applyFill="1" applyBorder="1" applyAlignment="1">
      <alignment horizontal="center"/>
    </xf>
    <xf numFmtId="0" fontId="186" fillId="3" borderId="0" xfId="0" applyFont="1" applyFill="1" applyAlignment="1">
      <alignment horizontal="center"/>
    </xf>
    <xf numFmtId="0" fontId="108" fillId="3" borderId="2" xfId="0" applyFont="1" applyFill="1" applyBorder="1" applyAlignment="1">
      <alignment horizontal="center"/>
    </xf>
    <xf numFmtId="0" fontId="67" fillId="3" borderId="5" xfId="0" applyFont="1" applyFill="1" applyBorder="1"/>
    <xf numFmtId="0" fontId="106" fillId="0" borderId="0" xfId="0" applyFont="1"/>
    <xf numFmtId="10" fontId="125" fillId="0" borderId="5" xfId="0" applyNumberFormat="1" applyFont="1" applyBorder="1" applyAlignment="1">
      <alignment horizontal="center"/>
    </xf>
    <xf numFmtId="0" fontId="126" fillId="0" borderId="18" xfId="0" applyFont="1" applyBorder="1" applyAlignment="1">
      <alignment horizontal="right"/>
    </xf>
    <xf numFmtId="0" fontId="102" fillId="0" borderId="8" xfId="0" applyFont="1" applyBorder="1" applyAlignment="1">
      <alignment horizontal="right"/>
    </xf>
    <xf numFmtId="169" fontId="88" fillId="0" borderId="5" xfId="0" applyNumberFormat="1" applyFont="1" applyBorder="1" applyAlignment="1">
      <alignment horizontal="center"/>
    </xf>
    <xf numFmtId="0" fontId="122" fillId="0" borderId="4" xfId="0" applyFont="1" applyBorder="1" applyAlignment="1">
      <alignment horizontal="right"/>
    </xf>
    <xf numFmtId="0" fontId="81" fillId="6" borderId="5" xfId="0" applyFont="1" applyFill="1" applyBorder="1" applyAlignment="1">
      <alignment horizontal="center"/>
    </xf>
    <xf numFmtId="0" fontId="12" fillId="6" borderId="9" xfId="0" applyFont="1" applyFill="1" applyBorder="1"/>
    <xf numFmtId="0" fontId="119" fillId="0" borderId="3" xfId="0" applyFont="1" applyBorder="1" applyAlignment="1">
      <alignment horizontal="right"/>
    </xf>
    <xf numFmtId="0" fontId="111" fillId="0" borderId="9" xfId="0" applyFont="1" applyBorder="1" applyAlignment="1">
      <alignment horizontal="right"/>
    </xf>
    <xf numFmtId="0" fontId="151" fillId="0" borderId="1" xfId="0" applyFont="1" applyBorder="1" applyAlignment="1">
      <alignment horizontal="center"/>
    </xf>
    <xf numFmtId="0" fontId="69" fillId="0" borderId="2" xfId="0" applyFont="1" applyBorder="1" applyAlignment="1">
      <alignment horizontal="center"/>
    </xf>
    <xf numFmtId="0" fontId="30" fillId="0" borderId="9" xfId="0" applyFont="1" applyBorder="1" applyAlignment="1">
      <alignment horizontal="center"/>
    </xf>
    <xf numFmtId="0" fontId="171" fillId="0" borderId="18" xfId="0" applyFont="1" applyBorder="1" applyAlignment="1">
      <alignment horizontal="center"/>
    </xf>
    <xf numFmtId="0" fontId="166" fillId="0" borderId="35" xfId="0" applyFont="1" applyBorder="1" applyAlignment="1">
      <alignment horizontal="right"/>
    </xf>
    <xf numFmtId="0" fontId="75" fillId="0" borderId="36" xfId="0" applyFont="1" applyBorder="1" applyAlignment="1">
      <alignment horizontal="right"/>
    </xf>
    <xf numFmtId="0" fontId="20" fillId="0" borderId="38" xfId="0" applyFont="1" applyBorder="1" applyAlignment="1">
      <alignment horizontal="center"/>
    </xf>
    <xf numFmtId="0" fontId="34" fillId="0" borderId="13" xfId="0" applyFont="1" applyBorder="1" applyAlignment="1">
      <alignment horizontal="center"/>
    </xf>
    <xf numFmtId="0" fontId="55" fillId="0" borderId="6" xfId="0" applyFont="1" applyBorder="1" applyAlignment="1">
      <alignment horizontal="center"/>
    </xf>
    <xf numFmtId="0" fontId="133" fillId="0" borderId="30" xfId="0" applyFont="1" applyBorder="1" applyAlignment="1">
      <alignment horizontal="center"/>
    </xf>
    <xf numFmtId="0" fontId="87" fillId="0" borderId="35" xfId="0" applyFont="1" applyBorder="1" applyAlignment="1">
      <alignment horizontal="right"/>
    </xf>
    <xf numFmtId="0" fontId="123" fillId="0" borderId="36" xfId="0" applyFont="1" applyBorder="1" applyAlignment="1">
      <alignment horizontal="right"/>
    </xf>
    <xf numFmtId="0" fontId="11" fillId="0" borderId="37" xfId="0" applyFont="1" applyBorder="1" applyAlignment="1">
      <alignment horizontal="right"/>
    </xf>
    <xf numFmtId="0" fontId="116" fillId="0" borderId="3" xfId="0" applyFont="1" applyBorder="1" applyAlignment="1">
      <alignment horizontal="center"/>
    </xf>
    <xf numFmtId="0" fontId="41" fillId="0" borderId="14" xfId="0" applyFont="1" applyBorder="1" applyAlignment="1">
      <alignment horizontal="center"/>
    </xf>
    <xf numFmtId="0" fontId="50" fillId="0" borderId="0" xfId="0" applyFont="1" applyAlignment="1">
      <alignment horizontal="center"/>
    </xf>
    <xf numFmtId="0" fontId="43" fillId="0" borderId="15" xfId="0" applyFont="1" applyBorder="1" applyAlignment="1">
      <alignment horizontal="center"/>
    </xf>
    <xf numFmtId="0" fontId="117" fillId="0" borderId="0" xfId="0" applyFont="1" applyAlignment="1">
      <alignment horizontal="center"/>
    </xf>
    <xf numFmtId="167" fontId="42" fillId="2" borderId="30" xfId="0" applyNumberFormat="1" applyFont="1" applyFill="1" applyBorder="1"/>
    <xf numFmtId="0" fontId="162" fillId="0" borderId="2" xfId="0" applyFont="1" applyBorder="1" applyAlignment="1">
      <alignment horizontal="right"/>
    </xf>
    <xf numFmtId="0" fontId="127" fillId="0" borderId="2" xfId="0" applyFont="1" applyBorder="1"/>
    <xf numFmtId="0" fontId="57" fillId="0" borderId="16" xfId="0" applyFont="1" applyBorder="1"/>
    <xf numFmtId="0" fontId="79" fillId="0" borderId="5" xfId="0" applyFont="1" applyBorder="1" applyAlignment="1">
      <alignment horizontal="center"/>
    </xf>
    <xf numFmtId="0" fontId="93" fillId="6" borderId="5" xfId="0" applyFont="1" applyFill="1" applyBorder="1" applyAlignment="1">
      <alignment horizontal="center"/>
    </xf>
    <xf numFmtId="0" fontId="100" fillId="0" borderId="18" xfId="0" applyFont="1" applyBorder="1" applyAlignment="1">
      <alignment horizontal="right"/>
    </xf>
    <xf numFmtId="0" fontId="43" fillId="0" borderId="0" xfId="0" applyFont="1" applyAlignment="1">
      <alignment horizontal="center"/>
    </xf>
    <xf numFmtId="0" fontId="108" fillId="0" borderId="0" xfId="0" applyFont="1" applyAlignment="1">
      <alignment horizontal="center"/>
    </xf>
  </cellXfs>
  <cellStyles count="1">
    <cellStyle name="Normal" xfId="0" builtinId="0"/>
  </cellStyles>
  <dxfs count="3">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67"/>
  <sheetViews>
    <sheetView tabSelected="1" workbookViewId="0">
      <selection activeCell="J3" sqref="J3"/>
    </sheetView>
  </sheetViews>
  <sheetFormatPr baseColWidth="10" defaultColWidth="8" defaultRowHeight="15" customHeight="1" x14ac:dyDescent="0.2"/>
  <cols>
    <col min="1" max="1" width="6.83203125" style="111" customWidth="1"/>
    <col min="2" max="2" width="15.6640625" style="111" customWidth="1"/>
    <col min="3" max="3" width="6.6640625" style="111" customWidth="1"/>
    <col min="4" max="4" width="7.6640625" style="111" customWidth="1"/>
    <col min="5" max="8" width="5.6640625" style="111" customWidth="1"/>
    <col min="9" max="9" width="2.6640625" style="111" customWidth="1"/>
    <col min="10" max="11" width="5.6640625" style="111" customWidth="1"/>
    <col min="12" max="12" width="5.6640625" style="106" customWidth="1"/>
    <col min="13" max="14" width="5.6640625" style="111" customWidth="1"/>
    <col min="15" max="15" width="2.6640625" style="111" customWidth="1"/>
    <col min="16" max="16" width="7.6640625" style="111" customWidth="1"/>
    <col min="17" max="18" width="3.6640625" style="111" customWidth="1"/>
    <col min="19" max="19" width="7.6640625" style="111" customWidth="1"/>
    <col min="20" max="21" width="3.6640625" style="111" customWidth="1"/>
    <col min="22" max="22" width="7.6640625" style="111" customWidth="1"/>
    <col min="23" max="24" width="3.6640625" style="111" customWidth="1"/>
    <col min="25" max="25" width="9.83203125" style="111" customWidth="1"/>
    <col min="26" max="29" width="5.6640625" style="111" customWidth="1"/>
    <col min="30" max="31" width="5.5" style="111" customWidth="1"/>
    <col min="32" max="32" width="22.6640625" style="111" customWidth="1"/>
    <col min="33" max="33" width="17.33203125" style="111" customWidth="1"/>
    <col min="34" max="34" width="15.83203125" style="111" customWidth="1"/>
    <col min="35" max="35" width="13.83203125" style="111" customWidth="1"/>
    <col min="36" max="36" width="13.33203125" style="111" customWidth="1"/>
    <col min="37" max="44" width="5.6640625" style="111" customWidth="1"/>
    <col min="45" max="45" width="2.6640625" style="111" customWidth="1"/>
    <col min="46" max="47" width="7.6640625" style="111" customWidth="1"/>
  </cols>
  <sheetData>
    <row r="1" spans="1:47" x14ac:dyDescent="0.2">
      <c r="A1" s="89"/>
      <c r="AK1" s="89"/>
      <c r="AL1" s="89"/>
      <c r="AM1" s="89"/>
      <c r="AN1" s="89"/>
      <c r="AO1" s="89"/>
      <c r="AP1" s="89"/>
      <c r="AQ1" s="89"/>
      <c r="AR1" s="89"/>
      <c r="AS1" s="89"/>
      <c r="AT1" s="89"/>
      <c r="AU1" s="89"/>
    </row>
    <row r="2" spans="1:47" s="35" customFormat="1" ht="18.75" customHeight="1" x14ac:dyDescent="0.25">
      <c r="A2" s="6"/>
      <c r="B2" s="6"/>
      <c r="C2" s="6"/>
      <c r="D2" s="6"/>
      <c r="E2" s="6"/>
      <c r="F2" s="6"/>
      <c r="G2" s="6"/>
      <c r="H2" s="6"/>
      <c r="I2" s="6"/>
      <c r="J2" s="6"/>
      <c r="K2" s="6"/>
      <c r="L2" s="71"/>
      <c r="M2" s="6"/>
      <c r="N2" s="6"/>
      <c r="O2" s="6"/>
      <c r="P2" s="6"/>
      <c r="Q2" s="6"/>
      <c r="R2" s="6"/>
      <c r="S2" s="6"/>
      <c r="T2" s="6"/>
      <c r="U2" s="6"/>
      <c r="V2" s="6"/>
      <c r="AK2" s="89"/>
      <c r="AL2" s="89"/>
      <c r="AM2" s="89"/>
      <c r="AN2" s="89"/>
      <c r="AO2" s="89"/>
      <c r="AP2" s="89"/>
      <c r="AQ2" s="89"/>
      <c r="AR2" s="89"/>
      <c r="AS2" s="89"/>
      <c r="AT2" s="89"/>
      <c r="AU2" s="89"/>
    </row>
    <row r="3" spans="1:47" x14ac:dyDescent="0.2">
      <c r="A3" s="89"/>
      <c r="AG3" s="2"/>
      <c r="AH3" s="2"/>
      <c r="AI3" s="2"/>
      <c r="AJ3" s="2"/>
      <c r="AK3" s="89"/>
      <c r="AL3" s="89"/>
      <c r="AM3" s="89"/>
      <c r="AN3" s="89"/>
      <c r="AO3" s="89"/>
      <c r="AP3" s="89"/>
      <c r="AQ3" s="89"/>
      <c r="AR3" s="89"/>
      <c r="AS3" s="89"/>
      <c r="AT3" s="89"/>
      <c r="AU3" s="89"/>
    </row>
    <row r="4" spans="1:47" ht="18.75" customHeight="1" x14ac:dyDescent="0.25">
      <c r="A4" s="196" t="s">
        <v>103</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7"/>
      <c r="AG4" s="173" t="s">
        <v>0</v>
      </c>
      <c r="AH4" s="173"/>
      <c r="AI4" s="173"/>
      <c r="AJ4" s="173"/>
      <c r="AK4" s="136"/>
      <c r="AL4" s="19"/>
      <c r="AM4" s="19"/>
      <c r="AN4" s="19"/>
      <c r="AO4" s="19"/>
      <c r="AP4" s="19"/>
      <c r="AQ4" s="19"/>
      <c r="AR4" s="19"/>
      <c r="AS4" s="19"/>
      <c r="AT4" s="89"/>
      <c r="AU4" s="89"/>
    </row>
    <row r="5" spans="1:47" ht="19" x14ac:dyDescent="0.25">
      <c r="A5" s="43"/>
      <c r="B5" s="26" t="s">
        <v>1</v>
      </c>
      <c r="C5" s="43"/>
      <c r="D5" s="117"/>
      <c r="E5" s="43"/>
      <c r="F5" s="43"/>
      <c r="G5" s="43"/>
      <c r="H5" s="125"/>
      <c r="I5" s="43"/>
      <c r="J5" s="43"/>
      <c r="K5" s="43"/>
      <c r="L5" s="137"/>
      <c r="M5" s="43"/>
      <c r="N5" s="43"/>
      <c r="O5" s="43"/>
      <c r="P5" s="43"/>
      <c r="Q5" s="43"/>
      <c r="R5" s="43"/>
      <c r="S5" s="43"/>
      <c r="T5" s="43"/>
      <c r="U5" s="43"/>
      <c r="V5" s="43"/>
      <c r="W5" s="43"/>
      <c r="X5" s="43"/>
      <c r="Y5" s="43"/>
      <c r="Z5" s="43"/>
      <c r="AA5" s="43"/>
      <c r="AB5" s="43"/>
      <c r="AC5" s="43"/>
      <c r="AD5" s="43"/>
      <c r="AE5" s="19"/>
      <c r="AF5" s="97"/>
      <c r="AG5" s="174"/>
      <c r="AH5" s="174"/>
      <c r="AI5" s="19" t="s">
        <v>2</v>
      </c>
      <c r="AJ5" s="144" t="s">
        <v>3</v>
      </c>
      <c r="AK5" s="136"/>
      <c r="AL5" s="19"/>
      <c r="AM5" s="19"/>
      <c r="AN5" s="19"/>
      <c r="AO5" s="19"/>
      <c r="AP5" s="19"/>
      <c r="AQ5" s="19"/>
      <c r="AR5" s="19"/>
      <c r="AS5" s="19"/>
      <c r="AT5" s="89"/>
      <c r="AU5" s="89"/>
    </row>
    <row r="6" spans="1:47" ht="19" x14ac:dyDescent="0.25">
      <c r="A6" s="43"/>
      <c r="B6" s="52"/>
      <c r="C6" s="147"/>
      <c r="D6" s="75"/>
      <c r="E6" s="43"/>
      <c r="F6" s="43"/>
      <c r="G6" s="43"/>
      <c r="H6" s="125"/>
      <c r="I6" s="43"/>
      <c r="J6" s="43"/>
      <c r="K6" s="43"/>
      <c r="L6" s="137"/>
      <c r="M6" s="43"/>
      <c r="N6" s="43"/>
      <c r="O6" s="43"/>
      <c r="P6" s="43"/>
      <c r="Q6" s="43"/>
      <c r="R6" s="43"/>
      <c r="S6" s="43"/>
      <c r="T6" s="43"/>
      <c r="U6" s="43"/>
      <c r="V6" s="43"/>
      <c r="W6" s="43"/>
      <c r="X6" s="43"/>
      <c r="Y6" s="43"/>
      <c r="Z6" s="43"/>
      <c r="AA6" s="43"/>
      <c r="AB6" s="43"/>
      <c r="AC6" s="43"/>
      <c r="AD6" s="43"/>
      <c r="AE6" s="19"/>
      <c r="AF6" s="97"/>
      <c r="AG6" s="136"/>
      <c r="AH6" s="19"/>
      <c r="AI6" s="19"/>
      <c r="AJ6" s="144"/>
      <c r="AK6" s="136"/>
      <c r="AL6" s="19"/>
      <c r="AM6" s="19"/>
      <c r="AN6" s="19"/>
      <c r="AO6" s="19"/>
      <c r="AP6" s="19"/>
      <c r="AQ6" s="19"/>
      <c r="AR6" s="19"/>
      <c r="AS6" s="19"/>
      <c r="AT6" s="89"/>
      <c r="AU6" s="89"/>
    </row>
    <row r="7" spans="1:47" ht="16" x14ac:dyDescent="0.2">
      <c r="A7" s="143"/>
      <c r="B7" s="175" t="s">
        <v>4</v>
      </c>
      <c r="C7" s="176"/>
      <c r="D7" s="70"/>
      <c r="E7" s="99"/>
      <c r="F7" s="55"/>
      <c r="G7" s="55"/>
      <c r="H7" s="55"/>
      <c r="I7" s="116"/>
      <c r="J7" s="116"/>
      <c r="K7" s="116"/>
      <c r="L7" s="27"/>
      <c r="M7" s="116"/>
      <c r="N7" s="116"/>
      <c r="O7" s="116"/>
      <c r="P7" s="116"/>
      <c r="Q7" s="116"/>
      <c r="R7" s="116"/>
      <c r="S7" s="116"/>
      <c r="T7" s="116"/>
      <c r="U7" s="116"/>
      <c r="V7" s="116"/>
      <c r="W7" s="116"/>
      <c r="X7" s="116"/>
      <c r="Y7" s="116"/>
      <c r="Z7" s="114"/>
      <c r="AA7" s="114"/>
      <c r="AB7" s="2"/>
      <c r="AC7" s="2"/>
      <c r="AD7" s="2"/>
      <c r="AE7" s="2"/>
      <c r="AF7" s="126"/>
      <c r="AG7" s="77"/>
      <c r="AH7" s="22" t="s">
        <v>5</v>
      </c>
      <c r="AI7" s="44">
        <v>1500</v>
      </c>
      <c r="AJ7" s="34">
        <v>500</v>
      </c>
      <c r="AK7" s="124"/>
      <c r="AL7" s="67"/>
      <c r="AM7" s="67"/>
      <c r="AN7" s="67"/>
      <c r="AO7" s="67"/>
      <c r="AP7" s="67"/>
      <c r="AQ7" s="67"/>
      <c r="AR7" s="67"/>
      <c r="AS7" s="89"/>
      <c r="AT7" s="89"/>
      <c r="AU7" s="89"/>
    </row>
    <row r="8" spans="1:47" ht="17.25" customHeight="1" x14ac:dyDescent="0.2">
      <c r="A8" s="143"/>
      <c r="B8" s="175" t="s">
        <v>6</v>
      </c>
      <c r="C8" s="176"/>
      <c r="D8" s="145"/>
      <c r="E8" s="181" t="s">
        <v>7</v>
      </c>
      <c r="F8" s="182"/>
      <c r="G8" s="183"/>
      <c r="H8" s="46"/>
      <c r="I8" s="10"/>
      <c r="J8" s="114"/>
      <c r="K8" s="114"/>
      <c r="L8" s="18"/>
      <c r="M8" s="114"/>
      <c r="N8" s="114"/>
      <c r="O8" s="116"/>
      <c r="P8" s="114"/>
      <c r="Q8" s="114"/>
      <c r="R8" s="114"/>
      <c r="S8" s="114"/>
      <c r="T8" s="114"/>
      <c r="U8" s="114"/>
      <c r="V8" s="114"/>
      <c r="W8" s="114"/>
      <c r="X8" s="114"/>
      <c r="Y8" s="62"/>
      <c r="Z8" s="184" t="s">
        <v>8</v>
      </c>
      <c r="AA8" s="185"/>
      <c r="AB8" s="185"/>
      <c r="AC8" s="185"/>
      <c r="AD8" s="36"/>
      <c r="AE8" s="66"/>
      <c r="AF8" s="25"/>
      <c r="AG8" s="77"/>
      <c r="AH8" s="33" t="s">
        <v>9</v>
      </c>
      <c r="AI8" s="44">
        <v>500</v>
      </c>
      <c r="AJ8" s="34">
        <v>830</v>
      </c>
      <c r="AK8" s="124"/>
      <c r="AL8" s="67"/>
      <c r="AM8" s="67"/>
      <c r="AN8" s="67"/>
      <c r="AO8" s="67"/>
      <c r="AP8" s="67"/>
      <c r="AQ8" s="67"/>
      <c r="AR8" s="67"/>
      <c r="AS8" s="89"/>
      <c r="AT8" s="89"/>
      <c r="AU8" s="89"/>
    </row>
    <row r="9" spans="1:47" ht="17.25" customHeight="1" x14ac:dyDescent="0.2">
      <c r="A9" s="107"/>
      <c r="B9" s="177"/>
      <c r="C9" s="177"/>
      <c r="D9" s="177"/>
      <c r="E9" s="177"/>
      <c r="F9" s="177"/>
      <c r="G9" s="177"/>
      <c r="H9" s="177"/>
      <c r="I9" s="64"/>
      <c r="J9" s="178" t="s">
        <v>10</v>
      </c>
      <c r="K9" s="179"/>
      <c r="L9" s="179"/>
      <c r="M9" s="179"/>
      <c r="N9" s="180"/>
      <c r="O9" s="7"/>
      <c r="P9" s="178" t="s">
        <v>11</v>
      </c>
      <c r="Q9" s="179"/>
      <c r="R9" s="179"/>
      <c r="S9" s="179"/>
      <c r="T9" s="179"/>
      <c r="U9" s="179"/>
      <c r="V9" s="179"/>
      <c r="W9" s="179"/>
      <c r="X9" s="180"/>
      <c r="Y9" s="92"/>
      <c r="Z9" s="171" t="s">
        <v>12</v>
      </c>
      <c r="AA9" s="172"/>
      <c r="AB9" s="172"/>
      <c r="AC9" s="172"/>
      <c r="AD9" s="60"/>
      <c r="AE9" s="112"/>
      <c r="AF9" s="142"/>
      <c r="AG9" s="77"/>
      <c r="AH9" s="33" t="s">
        <v>13</v>
      </c>
      <c r="AI9" s="44">
        <v>830</v>
      </c>
      <c r="AJ9" s="34">
        <v>1100</v>
      </c>
      <c r="AK9" s="113"/>
      <c r="AL9" s="149"/>
      <c r="AM9" s="149"/>
      <c r="AN9" s="149"/>
      <c r="AO9" s="149"/>
      <c r="AP9" s="149"/>
      <c r="AQ9" s="149"/>
      <c r="AR9" s="149"/>
      <c r="AS9" s="89"/>
      <c r="AT9" s="89"/>
      <c r="AU9" s="89"/>
    </row>
    <row r="10" spans="1:47" ht="16.5" customHeight="1" x14ac:dyDescent="0.2">
      <c r="A10" s="94"/>
      <c r="B10" s="115" t="s">
        <v>14</v>
      </c>
      <c r="C10" s="20" t="s">
        <v>15</v>
      </c>
      <c r="D10" s="20" t="s">
        <v>16</v>
      </c>
      <c r="E10" s="20" t="s">
        <v>17</v>
      </c>
      <c r="F10" s="20" t="s">
        <v>18</v>
      </c>
      <c r="G10" s="20" t="s">
        <v>19</v>
      </c>
      <c r="H10" s="23" t="s">
        <v>20</v>
      </c>
      <c r="I10" s="100"/>
      <c r="J10" s="118" t="s">
        <v>21</v>
      </c>
      <c r="K10" s="118" t="s">
        <v>22</v>
      </c>
      <c r="L10" s="17" t="s">
        <v>23</v>
      </c>
      <c r="M10" s="118" t="s">
        <v>24</v>
      </c>
      <c r="N10" s="118" t="s">
        <v>25</v>
      </c>
      <c r="O10" s="102"/>
      <c r="P10" s="154" t="s">
        <v>26</v>
      </c>
      <c r="Q10" s="154"/>
      <c r="R10" s="154"/>
      <c r="S10" s="154" t="s">
        <v>27</v>
      </c>
      <c r="T10" s="154"/>
      <c r="U10" s="154"/>
      <c r="V10" s="154" t="s">
        <v>28</v>
      </c>
      <c r="W10" s="154"/>
      <c r="X10" s="154"/>
      <c r="Y10" s="118" t="s">
        <v>29</v>
      </c>
      <c r="Z10" s="118" t="s">
        <v>22</v>
      </c>
      <c r="AA10" s="118" t="s">
        <v>23</v>
      </c>
      <c r="AB10" s="118" t="s">
        <v>24</v>
      </c>
      <c r="AC10" s="118" t="s">
        <v>25</v>
      </c>
      <c r="AD10" s="118" t="s">
        <v>30</v>
      </c>
      <c r="AE10" s="118" t="s">
        <v>21</v>
      </c>
      <c r="AF10" s="110"/>
      <c r="AG10" s="77"/>
      <c r="AH10" s="22" t="s">
        <v>31</v>
      </c>
      <c r="AI10" s="44">
        <v>1100</v>
      </c>
      <c r="AJ10" s="34">
        <v>1500</v>
      </c>
      <c r="AK10" s="122"/>
      <c r="AL10" s="74"/>
      <c r="AM10" s="74"/>
      <c r="AN10" s="74"/>
      <c r="AO10" s="74"/>
      <c r="AP10" s="74"/>
      <c r="AQ10" s="74"/>
      <c r="AR10" s="74"/>
      <c r="AS10" s="87"/>
      <c r="AT10" s="89"/>
      <c r="AU10" s="89"/>
    </row>
    <row r="11" spans="1:47" ht="15.75" customHeight="1" x14ac:dyDescent="0.2">
      <c r="A11" s="94" t="s">
        <v>32</v>
      </c>
      <c r="B11" s="90" t="s">
        <v>33</v>
      </c>
      <c r="C11" s="8" t="s">
        <v>34</v>
      </c>
      <c r="D11" s="118" t="s">
        <v>35</v>
      </c>
      <c r="E11" s="118" t="s">
        <v>36</v>
      </c>
      <c r="F11" s="118" t="s">
        <v>37</v>
      </c>
      <c r="G11" s="118" t="s">
        <v>37</v>
      </c>
      <c r="H11" s="98" t="s">
        <v>38</v>
      </c>
      <c r="I11" s="100"/>
      <c r="J11" s="118" t="s">
        <v>37</v>
      </c>
      <c r="K11" s="118" t="s">
        <v>37</v>
      </c>
      <c r="L11" s="17" t="s">
        <v>37</v>
      </c>
      <c r="M11" s="118" t="s">
        <v>37</v>
      </c>
      <c r="N11" s="118" t="s">
        <v>37</v>
      </c>
      <c r="O11" s="102"/>
      <c r="P11" s="118" t="s">
        <v>39</v>
      </c>
      <c r="Q11" s="118" t="s">
        <v>40</v>
      </c>
      <c r="R11" s="118" t="s">
        <v>41</v>
      </c>
      <c r="S11" s="118" t="s">
        <v>42</v>
      </c>
      <c r="T11" s="118" t="s">
        <v>40</v>
      </c>
      <c r="U11" s="118" t="s">
        <v>41</v>
      </c>
      <c r="V11" s="118" t="s">
        <v>43</v>
      </c>
      <c r="W11" s="118" t="s">
        <v>40</v>
      </c>
      <c r="X11" s="118" t="s">
        <v>41</v>
      </c>
      <c r="Y11" s="118" t="s">
        <v>35</v>
      </c>
      <c r="Z11" s="118" t="s">
        <v>38</v>
      </c>
      <c r="AA11" s="118" t="s">
        <v>38</v>
      </c>
      <c r="AB11" s="118" t="s">
        <v>38</v>
      </c>
      <c r="AC11" s="118" t="s">
        <v>38</v>
      </c>
      <c r="AD11" s="118" t="s">
        <v>38</v>
      </c>
      <c r="AE11" s="118" t="s">
        <v>44</v>
      </c>
      <c r="AF11" s="21" t="s">
        <v>45</v>
      </c>
      <c r="AG11" s="1"/>
      <c r="AH11" s="5"/>
      <c r="AI11" s="5"/>
      <c r="AJ11" s="38"/>
      <c r="AK11" s="122"/>
      <c r="AL11" s="74"/>
      <c r="AM11" s="74"/>
      <c r="AN11" s="74"/>
      <c r="AO11" s="74"/>
      <c r="AP11" s="74"/>
      <c r="AQ11" s="74"/>
      <c r="AR11" s="74"/>
      <c r="AS11" s="87"/>
      <c r="AT11" s="89"/>
      <c r="AU11" s="89"/>
    </row>
    <row r="12" spans="1:47" ht="15.75" customHeight="1" x14ac:dyDescent="0.2">
      <c r="A12" s="94"/>
      <c r="B12" s="79"/>
      <c r="C12" s="82"/>
      <c r="D12" s="73"/>
      <c r="E12" s="73"/>
      <c r="F12" s="73"/>
      <c r="G12" s="73"/>
      <c r="H12" s="101"/>
      <c r="I12" s="69"/>
      <c r="J12" s="73"/>
      <c r="K12" s="73"/>
      <c r="L12" s="31"/>
      <c r="M12" s="73"/>
      <c r="N12" s="73"/>
      <c r="O12" s="110"/>
      <c r="P12" s="73"/>
      <c r="Q12" s="73"/>
      <c r="R12" s="73"/>
      <c r="S12" s="73"/>
      <c r="T12" s="73" t="str">
        <f>IF((S12&lt;4),(" "),(1))</f>
        <v xml:space="preserve"> </v>
      </c>
      <c r="U12" s="73" t="str">
        <f t="shared" ref="U12:U40" si="0">+IF((S12&gt;-3),(" "),(1))</f>
        <v xml:space="preserve"> </v>
      </c>
      <c r="V12" s="73"/>
      <c r="W12" s="73" t="str">
        <f>IF((V12&lt;4),(" "),(1))</f>
        <v xml:space="preserve"> </v>
      </c>
      <c r="X12" s="73" t="str">
        <f t="shared" ref="X12:X40" si="1">+IF((V12&gt;-3),(" "),(1))</f>
        <v xml:space="preserve"> </v>
      </c>
      <c r="Y12" s="76"/>
      <c r="Z12" s="73"/>
      <c r="AA12" s="73"/>
      <c r="AB12" s="73"/>
      <c r="AC12" s="73"/>
      <c r="AD12" s="73"/>
      <c r="AE12" s="73"/>
      <c r="AF12" s="11"/>
      <c r="AG12" s="133" t="s">
        <v>13</v>
      </c>
      <c r="AH12" s="80" t="s">
        <v>31</v>
      </c>
      <c r="AI12" s="133" t="s">
        <v>9</v>
      </c>
      <c r="AJ12" s="80" t="s">
        <v>5</v>
      </c>
      <c r="AK12" s="122"/>
      <c r="AL12" s="74"/>
      <c r="AM12" s="74"/>
      <c r="AN12" s="74"/>
      <c r="AO12" s="74"/>
      <c r="AP12" s="74"/>
      <c r="AQ12" s="74"/>
      <c r="AR12" s="74"/>
      <c r="AS12" s="87"/>
      <c r="AT12" s="89"/>
      <c r="AU12" s="89"/>
    </row>
    <row r="13" spans="1:47" ht="14" x14ac:dyDescent="0.2">
      <c r="A13" s="94">
        <v>1</v>
      </c>
      <c r="B13" s="132"/>
      <c r="C13" s="48"/>
      <c r="D13" s="45"/>
      <c r="E13" s="45"/>
      <c r="F13" s="103"/>
      <c r="G13" s="103"/>
      <c r="H13" s="57"/>
      <c r="I13" s="69"/>
      <c r="J13" s="83" t="str">
        <f t="shared" ref="J13:J40" si="2">IF((F13&lt;1),"",+IF((G13=0),($H$8+2),+IF((G13=1),($H$8+2),+IF((G13&gt;1),(($H$8+1)+G13),""))))</f>
        <v/>
      </c>
      <c r="K13" s="31" t="str">
        <f t="shared" ref="K13:K18" si="3">+IF(($F$13&lt;1),"",+IF(($G$13&lt;=0),(($F$13*0.9)-1),(($F$13*0.9)-(1+$G$13))))</f>
        <v/>
      </c>
      <c r="L13" s="31" t="str">
        <f t="shared" ref="L13:L40" si="4">+IF((F13&lt;1),"",+IF((G13&lt;=0),((F13*1.55)-1),((F13*1.55)-(1+G13))))</f>
        <v/>
      </c>
      <c r="M13" s="31" t="str">
        <f t="shared" ref="M13:M40" si="5">+IF((F13&lt;1),"",+IF((G13&lt;=0),((F13*2.55)-1),((F13*2.55)-(1+G13))))</f>
        <v/>
      </c>
      <c r="N13" s="31" t="str">
        <f t="shared" ref="N13:N40" si="6">+IF((F13&lt;1),"",+IF((G13&lt;=0),((F13*3.55)-1),((F13*3.55)-(1+G13))))</f>
        <v/>
      </c>
      <c r="O13" s="110"/>
      <c r="P13" s="73" t="str">
        <f t="shared" ref="P13:P40" si="7">+IF(($H13=""),"",+IF((H13=0),(-J13),(K13)))</f>
        <v/>
      </c>
      <c r="Q13" s="73" t="str">
        <f t="shared" ref="Q13:Q40" si="8">+IF(($P13=""),"",+IF((P13&gt;1),(1),(" ")))</f>
        <v/>
      </c>
      <c r="R13" s="73" t="str">
        <f t="shared" ref="R13:R40" si="9">+IF(($H13=""),"",+IF(($H13=0),1,""))</f>
        <v/>
      </c>
      <c r="S13" s="73" t="str">
        <f t="shared" ref="S13:S40" si="10">+IF(($H13=""),"",(+IF((H13=0),(-J13*3),(+IF((H13=1),((K13*2)-(J13)),((K13*2)+L13))))))</f>
        <v/>
      </c>
      <c r="T13" s="73" t="str">
        <f t="shared" ref="T13:T40" si="11">+IF(($S13=""),"",(+IF((S13&lt;4),(" "),(1))))</f>
        <v/>
      </c>
      <c r="U13" s="73" t="str">
        <f t="shared" si="0"/>
        <v xml:space="preserve"> </v>
      </c>
      <c r="V13" s="73" t="str">
        <f t="shared" ref="V13:V40" si="12">+IF(($H13=""),"",(+IF((H13=0),(-J13*5),(+IF((H13=1),((K13*3)-(J13*2)),+IF((H13=2),((K13*3)+(L13)),((K13*3)+(L13+M13))))))))</f>
        <v/>
      </c>
      <c r="W13" s="73" t="str">
        <f t="shared" ref="W13:W40" si="13">+IF(($H13=""),"",(+IF((V13&lt;4),(" "),(1))))</f>
        <v/>
      </c>
      <c r="X13" s="73" t="str">
        <f t="shared" si="1"/>
        <v xml:space="preserve"> </v>
      </c>
      <c r="Y13" s="110" t="str">
        <f t="shared" ref="Y13:Y40" si="14">IF((D13=""),"",D13)</f>
        <v/>
      </c>
      <c r="Z13" s="73" t="str">
        <f t="shared" ref="Z13:Z40" si="15">+IF(($H13=""),"",(+IF(($H13&gt;0),(1),(0))))</f>
        <v/>
      </c>
      <c r="AA13" s="73" t="str">
        <f t="shared" ref="AA13:AA40" si="16">+IF(($H13=""),"",(+IF(($H13&gt;1),(1),(0))))</f>
        <v/>
      </c>
      <c r="AB13" s="73" t="str">
        <f t="shared" ref="AB13:AB40" si="17">+IF(($H13=""),"",(+IF(($H13&gt;2),(1),(0))))</f>
        <v/>
      </c>
      <c r="AC13" s="73" t="str">
        <f t="shared" ref="AC13:AC40" si="18">+IF(($H13=""),"",(+IF(($H13&gt;3),(1),(0))))</f>
        <v/>
      </c>
      <c r="AD13" s="73" t="str">
        <f t="shared" ref="AD13:AD40" si="19">+IF(($H13=""),"",(+IF(($H13&gt;4),(1),(0))))</f>
        <v/>
      </c>
      <c r="AE13" s="73" t="str">
        <f t="shared" ref="AE13:AE40" si="20">+IF(($H13=""),"",(+IF((H13&gt;0),0,1)))</f>
        <v/>
      </c>
      <c r="AF13" s="53"/>
      <c r="AG13" s="40" t="str">
        <f t="shared" ref="AG13:AG40" si="21">IF(($C13&gt;=$AI$9),IF(($C13&lt;=$AJ$9),$H13,""),"")</f>
        <v/>
      </c>
      <c r="AH13" s="40" t="str">
        <f t="shared" ref="AH13:AH40" si="22">IF(($C13&gt;$AI$10),IF(($C13&lt;=$AJ$10),$H13,""),"")</f>
        <v/>
      </c>
      <c r="AI13" s="40" t="str">
        <f t="shared" ref="AI13:AI40" si="23">IF(($C13&gt;=$AI$8),IF(($C13&lt;$AJ$8),$H13,""),"")</f>
        <v/>
      </c>
      <c r="AJ13" s="40" t="str">
        <f t="shared" ref="AJ13:AJ40" si="24">+IF(($C13=""),"",(+IF(($C13&gt;$AI$7),$H13,+(IF(($C13&lt;$AJ$7),$H13,"")))))</f>
        <v/>
      </c>
      <c r="AK13" s="122"/>
      <c r="AL13" s="74"/>
      <c r="AM13" s="74"/>
      <c r="AN13" s="74"/>
      <c r="AO13" s="74"/>
      <c r="AP13" s="74"/>
      <c r="AQ13" s="74"/>
      <c r="AR13" s="74"/>
      <c r="AS13" s="87"/>
      <c r="AT13" s="89"/>
      <c r="AU13" s="89"/>
    </row>
    <row r="14" spans="1:47" ht="14" x14ac:dyDescent="0.2">
      <c r="A14" s="94">
        <v>2</v>
      </c>
      <c r="B14" s="132"/>
      <c r="C14" s="48"/>
      <c r="D14" s="45"/>
      <c r="E14" s="45"/>
      <c r="F14" s="103"/>
      <c r="G14" s="103"/>
      <c r="H14" s="57"/>
      <c r="I14" s="69"/>
      <c r="J14" s="83" t="str">
        <f t="shared" si="2"/>
        <v/>
      </c>
      <c r="K14" s="31" t="str">
        <f t="shared" si="3"/>
        <v/>
      </c>
      <c r="L14" s="31" t="str">
        <f t="shared" si="4"/>
        <v/>
      </c>
      <c r="M14" s="31" t="str">
        <f t="shared" si="5"/>
        <v/>
      </c>
      <c r="N14" s="31" t="str">
        <f t="shared" si="6"/>
        <v/>
      </c>
      <c r="O14" s="110"/>
      <c r="P14" s="73" t="str">
        <f t="shared" si="7"/>
        <v/>
      </c>
      <c r="Q14" s="73" t="str">
        <f t="shared" si="8"/>
        <v/>
      </c>
      <c r="R14" s="73" t="str">
        <f t="shared" si="9"/>
        <v/>
      </c>
      <c r="S14" s="73" t="str">
        <f t="shared" si="10"/>
        <v/>
      </c>
      <c r="T14" s="73" t="str">
        <f t="shared" si="11"/>
        <v/>
      </c>
      <c r="U14" s="73" t="str">
        <f t="shared" si="0"/>
        <v xml:space="preserve"> </v>
      </c>
      <c r="V14" s="73" t="str">
        <f t="shared" si="12"/>
        <v/>
      </c>
      <c r="W14" s="73" t="str">
        <f t="shared" si="13"/>
        <v/>
      </c>
      <c r="X14" s="73" t="str">
        <f t="shared" si="1"/>
        <v xml:space="preserve"> </v>
      </c>
      <c r="Y14" s="110" t="str">
        <f t="shared" si="14"/>
        <v/>
      </c>
      <c r="Z14" s="73" t="str">
        <f t="shared" si="15"/>
        <v/>
      </c>
      <c r="AA14" s="73" t="str">
        <f t="shared" si="16"/>
        <v/>
      </c>
      <c r="AB14" s="73" t="str">
        <f t="shared" si="17"/>
        <v/>
      </c>
      <c r="AC14" s="73" t="str">
        <f t="shared" si="18"/>
        <v/>
      </c>
      <c r="AD14" s="73" t="str">
        <f t="shared" si="19"/>
        <v/>
      </c>
      <c r="AE14" s="73" t="str">
        <f t="shared" si="20"/>
        <v/>
      </c>
      <c r="AF14" s="53"/>
      <c r="AG14" s="40" t="str">
        <f t="shared" si="21"/>
        <v/>
      </c>
      <c r="AH14" s="40" t="str">
        <f t="shared" si="22"/>
        <v/>
      </c>
      <c r="AI14" s="40" t="str">
        <f t="shared" si="23"/>
        <v/>
      </c>
      <c r="AJ14" s="40" t="str">
        <f t="shared" si="24"/>
        <v/>
      </c>
      <c r="AK14" s="122"/>
      <c r="AL14" s="74"/>
      <c r="AM14" s="74"/>
      <c r="AN14" s="74"/>
      <c r="AO14" s="74"/>
      <c r="AP14" s="74"/>
      <c r="AQ14" s="74"/>
      <c r="AR14" s="74"/>
      <c r="AS14" s="87"/>
      <c r="AT14" s="89"/>
      <c r="AU14" s="89"/>
    </row>
    <row r="15" spans="1:47" ht="14" x14ac:dyDescent="0.2">
      <c r="A15" s="94">
        <v>3</v>
      </c>
      <c r="B15" s="132"/>
      <c r="C15" s="48"/>
      <c r="D15" s="45"/>
      <c r="E15" s="45"/>
      <c r="F15" s="103"/>
      <c r="G15" s="103"/>
      <c r="H15" s="57"/>
      <c r="I15" s="69"/>
      <c r="J15" s="83" t="str">
        <f t="shared" si="2"/>
        <v/>
      </c>
      <c r="K15" s="31" t="str">
        <f t="shared" si="3"/>
        <v/>
      </c>
      <c r="L15" s="31" t="str">
        <f t="shared" si="4"/>
        <v/>
      </c>
      <c r="M15" s="31" t="str">
        <f t="shared" si="5"/>
        <v/>
      </c>
      <c r="N15" s="31" t="str">
        <f t="shared" si="6"/>
        <v/>
      </c>
      <c r="O15" s="110"/>
      <c r="P15" s="73" t="str">
        <f t="shared" si="7"/>
        <v/>
      </c>
      <c r="Q15" s="73" t="str">
        <f t="shared" si="8"/>
        <v/>
      </c>
      <c r="R15" s="73" t="str">
        <f t="shared" si="9"/>
        <v/>
      </c>
      <c r="S15" s="73" t="str">
        <f t="shared" si="10"/>
        <v/>
      </c>
      <c r="T15" s="73" t="str">
        <f t="shared" si="11"/>
        <v/>
      </c>
      <c r="U15" s="73" t="str">
        <f t="shared" si="0"/>
        <v xml:space="preserve"> </v>
      </c>
      <c r="V15" s="73" t="str">
        <f t="shared" si="12"/>
        <v/>
      </c>
      <c r="W15" s="73" t="str">
        <f t="shared" si="13"/>
        <v/>
      </c>
      <c r="X15" s="73" t="str">
        <f t="shared" si="1"/>
        <v xml:space="preserve"> </v>
      </c>
      <c r="Y15" s="110" t="str">
        <f t="shared" si="14"/>
        <v/>
      </c>
      <c r="Z15" s="73" t="str">
        <f t="shared" si="15"/>
        <v/>
      </c>
      <c r="AA15" s="73" t="str">
        <f t="shared" si="16"/>
        <v/>
      </c>
      <c r="AB15" s="73" t="str">
        <f t="shared" si="17"/>
        <v/>
      </c>
      <c r="AC15" s="73" t="str">
        <f t="shared" si="18"/>
        <v/>
      </c>
      <c r="AD15" s="73" t="str">
        <f t="shared" si="19"/>
        <v/>
      </c>
      <c r="AE15" s="73" t="str">
        <f t="shared" si="20"/>
        <v/>
      </c>
      <c r="AF15" s="53"/>
      <c r="AG15" s="40" t="str">
        <f t="shared" si="21"/>
        <v/>
      </c>
      <c r="AH15" s="40" t="str">
        <f t="shared" si="22"/>
        <v/>
      </c>
      <c r="AI15" s="40" t="str">
        <f t="shared" si="23"/>
        <v/>
      </c>
      <c r="AJ15" s="40" t="str">
        <f t="shared" si="24"/>
        <v/>
      </c>
      <c r="AK15" s="122"/>
      <c r="AL15" s="74"/>
      <c r="AM15" s="74"/>
      <c r="AN15" s="74"/>
      <c r="AO15" s="74"/>
      <c r="AP15" s="74"/>
      <c r="AQ15" s="74"/>
      <c r="AR15" s="74"/>
      <c r="AS15" s="87"/>
      <c r="AT15" s="89"/>
      <c r="AU15" s="89"/>
    </row>
    <row r="16" spans="1:47" ht="14" x14ac:dyDescent="0.2">
      <c r="A16" s="94">
        <v>4</v>
      </c>
      <c r="B16" s="132"/>
      <c r="C16" s="48"/>
      <c r="D16" s="45"/>
      <c r="E16" s="45"/>
      <c r="F16" s="103"/>
      <c r="G16" s="103"/>
      <c r="H16" s="57"/>
      <c r="I16" s="69"/>
      <c r="J16" s="83" t="str">
        <f t="shared" si="2"/>
        <v/>
      </c>
      <c r="K16" s="31" t="str">
        <f t="shared" si="3"/>
        <v/>
      </c>
      <c r="L16" s="31" t="str">
        <f t="shared" si="4"/>
        <v/>
      </c>
      <c r="M16" s="31" t="str">
        <f t="shared" si="5"/>
        <v/>
      </c>
      <c r="N16" s="31" t="str">
        <f t="shared" si="6"/>
        <v/>
      </c>
      <c r="O16" s="110"/>
      <c r="P16" s="73" t="str">
        <f t="shared" si="7"/>
        <v/>
      </c>
      <c r="Q16" s="73" t="str">
        <f t="shared" si="8"/>
        <v/>
      </c>
      <c r="R16" s="73" t="str">
        <f t="shared" si="9"/>
        <v/>
      </c>
      <c r="S16" s="73" t="str">
        <f t="shared" si="10"/>
        <v/>
      </c>
      <c r="T16" s="73" t="str">
        <f t="shared" si="11"/>
        <v/>
      </c>
      <c r="U16" s="73" t="str">
        <f t="shared" si="0"/>
        <v xml:space="preserve"> </v>
      </c>
      <c r="V16" s="73" t="str">
        <f t="shared" si="12"/>
        <v/>
      </c>
      <c r="W16" s="73" t="str">
        <f t="shared" si="13"/>
        <v/>
      </c>
      <c r="X16" s="73" t="str">
        <f t="shared" si="1"/>
        <v xml:space="preserve"> </v>
      </c>
      <c r="Y16" s="110" t="str">
        <f t="shared" si="14"/>
        <v/>
      </c>
      <c r="Z16" s="73" t="str">
        <f t="shared" si="15"/>
        <v/>
      </c>
      <c r="AA16" s="73" t="str">
        <f t="shared" si="16"/>
        <v/>
      </c>
      <c r="AB16" s="73" t="str">
        <f t="shared" si="17"/>
        <v/>
      </c>
      <c r="AC16" s="73" t="str">
        <f t="shared" si="18"/>
        <v/>
      </c>
      <c r="AD16" s="73" t="str">
        <f t="shared" si="19"/>
        <v/>
      </c>
      <c r="AE16" s="73" t="str">
        <f t="shared" si="20"/>
        <v/>
      </c>
      <c r="AF16" s="14"/>
      <c r="AG16" s="40" t="str">
        <f t="shared" si="21"/>
        <v/>
      </c>
      <c r="AH16" s="40" t="str">
        <f t="shared" si="22"/>
        <v/>
      </c>
      <c r="AI16" s="40" t="str">
        <f t="shared" si="23"/>
        <v/>
      </c>
      <c r="AJ16" s="40" t="str">
        <f t="shared" si="24"/>
        <v/>
      </c>
      <c r="AK16" s="122"/>
      <c r="AL16" s="74"/>
      <c r="AM16" s="74"/>
      <c r="AN16" s="74"/>
      <c r="AO16" s="74"/>
      <c r="AP16" s="74"/>
      <c r="AQ16" s="74"/>
      <c r="AR16" s="74"/>
      <c r="AS16" s="87"/>
      <c r="AT16" s="89"/>
      <c r="AU16" s="89"/>
    </row>
    <row r="17" spans="1:47" ht="14" x14ac:dyDescent="0.2">
      <c r="A17" s="94">
        <v>5</v>
      </c>
      <c r="B17" s="132"/>
      <c r="C17" s="48"/>
      <c r="D17" s="45"/>
      <c r="E17" s="45"/>
      <c r="F17" s="103"/>
      <c r="G17" s="103"/>
      <c r="H17" s="57"/>
      <c r="I17" s="69"/>
      <c r="J17" s="83" t="str">
        <f t="shared" si="2"/>
        <v/>
      </c>
      <c r="K17" s="31" t="str">
        <f t="shared" si="3"/>
        <v/>
      </c>
      <c r="L17" s="31" t="str">
        <f t="shared" si="4"/>
        <v/>
      </c>
      <c r="M17" s="31" t="str">
        <f t="shared" si="5"/>
        <v/>
      </c>
      <c r="N17" s="31" t="str">
        <f t="shared" si="6"/>
        <v/>
      </c>
      <c r="O17" s="110"/>
      <c r="P17" s="73" t="str">
        <f t="shared" si="7"/>
        <v/>
      </c>
      <c r="Q17" s="73" t="str">
        <f t="shared" si="8"/>
        <v/>
      </c>
      <c r="R17" s="73" t="str">
        <f t="shared" si="9"/>
        <v/>
      </c>
      <c r="S17" s="73" t="str">
        <f t="shared" si="10"/>
        <v/>
      </c>
      <c r="T17" s="73" t="str">
        <f t="shared" si="11"/>
        <v/>
      </c>
      <c r="U17" s="73" t="str">
        <f t="shared" si="0"/>
        <v xml:space="preserve"> </v>
      </c>
      <c r="V17" s="73" t="str">
        <f t="shared" si="12"/>
        <v/>
      </c>
      <c r="W17" s="73" t="str">
        <f t="shared" si="13"/>
        <v/>
      </c>
      <c r="X17" s="73" t="str">
        <f t="shared" si="1"/>
        <v xml:space="preserve"> </v>
      </c>
      <c r="Y17" s="110" t="str">
        <f t="shared" si="14"/>
        <v/>
      </c>
      <c r="Z17" s="73" t="str">
        <f t="shared" si="15"/>
        <v/>
      </c>
      <c r="AA17" s="73" t="str">
        <f t="shared" si="16"/>
        <v/>
      </c>
      <c r="AB17" s="73" t="str">
        <f t="shared" si="17"/>
        <v/>
      </c>
      <c r="AC17" s="73" t="str">
        <f t="shared" si="18"/>
        <v/>
      </c>
      <c r="AD17" s="73" t="str">
        <f t="shared" si="19"/>
        <v/>
      </c>
      <c r="AE17" s="73" t="str">
        <f t="shared" si="20"/>
        <v/>
      </c>
      <c r="AF17" s="14"/>
      <c r="AG17" s="40" t="str">
        <f t="shared" si="21"/>
        <v/>
      </c>
      <c r="AH17" s="40" t="str">
        <f t="shared" si="22"/>
        <v/>
      </c>
      <c r="AI17" s="40" t="str">
        <f t="shared" si="23"/>
        <v/>
      </c>
      <c r="AJ17" s="40" t="str">
        <f t="shared" si="24"/>
        <v/>
      </c>
      <c r="AK17" s="122"/>
      <c r="AL17" s="74"/>
      <c r="AM17" s="74"/>
      <c r="AN17" s="74"/>
      <c r="AO17" s="74"/>
      <c r="AP17" s="74"/>
      <c r="AQ17" s="74"/>
      <c r="AR17" s="74"/>
      <c r="AS17" s="87"/>
      <c r="AT17" s="89"/>
      <c r="AU17" s="89"/>
    </row>
    <row r="18" spans="1:47" ht="14" x14ac:dyDescent="0.2">
      <c r="A18" s="94">
        <v>5</v>
      </c>
      <c r="B18" s="132"/>
      <c r="C18" s="48"/>
      <c r="D18" s="45"/>
      <c r="E18" s="45"/>
      <c r="F18" s="103"/>
      <c r="G18" s="103"/>
      <c r="H18" s="57"/>
      <c r="I18" s="69"/>
      <c r="J18" s="83" t="str">
        <f t="shared" si="2"/>
        <v/>
      </c>
      <c r="K18" s="31" t="str">
        <f t="shared" si="3"/>
        <v/>
      </c>
      <c r="L18" s="31" t="str">
        <f t="shared" si="4"/>
        <v/>
      </c>
      <c r="M18" s="31" t="str">
        <f t="shared" si="5"/>
        <v/>
      </c>
      <c r="N18" s="31" t="str">
        <f t="shared" si="6"/>
        <v/>
      </c>
      <c r="O18" s="110"/>
      <c r="P18" s="73" t="str">
        <f t="shared" si="7"/>
        <v/>
      </c>
      <c r="Q18" s="73" t="str">
        <f t="shared" si="8"/>
        <v/>
      </c>
      <c r="R18" s="73" t="str">
        <f t="shared" si="9"/>
        <v/>
      </c>
      <c r="S18" s="73" t="str">
        <f t="shared" si="10"/>
        <v/>
      </c>
      <c r="T18" s="73" t="str">
        <f t="shared" si="11"/>
        <v/>
      </c>
      <c r="U18" s="73" t="str">
        <f t="shared" si="0"/>
        <v xml:space="preserve"> </v>
      </c>
      <c r="V18" s="73" t="str">
        <f t="shared" si="12"/>
        <v/>
      </c>
      <c r="W18" s="73" t="str">
        <f t="shared" si="13"/>
        <v/>
      </c>
      <c r="X18" s="73" t="str">
        <f t="shared" si="1"/>
        <v xml:space="preserve"> </v>
      </c>
      <c r="Y18" s="110" t="str">
        <f t="shared" si="14"/>
        <v/>
      </c>
      <c r="Z18" s="73" t="str">
        <f t="shared" si="15"/>
        <v/>
      </c>
      <c r="AA18" s="73" t="str">
        <f t="shared" si="16"/>
        <v/>
      </c>
      <c r="AB18" s="73" t="str">
        <f t="shared" si="17"/>
        <v/>
      </c>
      <c r="AC18" s="73" t="str">
        <f t="shared" si="18"/>
        <v/>
      </c>
      <c r="AD18" s="73" t="str">
        <f t="shared" si="19"/>
        <v/>
      </c>
      <c r="AE18" s="73" t="str">
        <f t="shared" si="20"/>
        <v/>
      </c>
      <c r="AF18" s="14"/>
      <c r="AG18" s="40" t="str">
        <f t="shared" si="21"/>
        <v/>
      </c>
      <c r="AH18" s="40" t="str">
        <f t="shared" si="22"/>
        <v/>
      </c>
      <c r="AI18" s="40" t="str">
        <f t="shared" si="23"/>
        <v/>
      </c>
      <c r="AJ18" s="40" t="str">
        <f t="shared" si="24"/>
        <v/>
      </c>
      <c r="AK18" s="122"/>
      <c r="AL18" s="74"/>
      <c r="AM18" s="74"/>
      <c r="AN18" s="74"/>
      <c r="AO18" s="74"/>
      <c r="AP18" s="74"/>
      <c r="AQ18" s="74"/>
      <c r="AR18" s="74"/>
      <c r="AS18" s="87"/>
      <c r="AT18" s="89"/>
      <c r="AU18" s="89"/>
    </row>
    <row r="19" spans="1:47" ht="14" x14ac:dyDescent="0.2">
      <c r="A19" s="94">
        <v>7</v>
      </c>
      <c r="B19" s="132"/>
      <c r="C19" s="48"/>
      <c r="D19" s="45"/>
      <c r="E19" s="45"/>
      <c r="F19" s="103"/>
      <c r="G19" s="103"/>
      <c r="H19" s="57"/>
      <c r="I19" s="69"/>
      <c r="J19" s="83" t="str">
        <f t="shared" si="2"/>
        <v/>
      </c>
      <c r="K19" s="31" t="str">
        <f t="shared" ref="K19:K40" si="25">+IF((F19&lt;1),"",+IF((G19&lt;=0),((F19*0.9)-1),((F19*0.9)-(1+G19))))</f>
        <v/>
      </c>
      <c r="L19" s="31" t="str">
        <f t="shared" si="4"/>
        <v/>
      </c>
      <c r="M19" s="31" t="str">
        <f t="shared" si="5"/>
        <v/>
      </c>
      <c r="N19" s="31" t="str">
        <f t="shared" si="6"/>
        <v/>
      </c>
      <c r="O19" s="110"/>
      <c r="P19" s="73" t="str">
        <f t="shared" si="7"/>
        <v/>
      </c>
      <c r="Q19" s="73" t="str">
        <f t="shared" si="8"/>
        <v/>
      </c>
      <c r="R19" s="73" t="str">
        <f t="shared" si="9"/>
        <v/>
      </c>
      <c r="S19" s="73" t="str">
        <f t="shared" si="10"/>
        <v/>
      </c>
      <c r="T19" s="73" t="str">
        <f t="shared" si="11"/>
        <v/>
      </c>
      <c r="U19" s="73" t="str">
        <f t="shared" si="0"/>
        <v xml:space="preserve"> </v>
      </c>
      <c r="V19" s="73" t="str">
        <f t="shared" si="12"/>
        <v/>
      </c>
      <c r="W19" s="73" t="str">
        <f t="shared" si="13"/>
        <v/>
      </c>
      <c r="X19" s="73" t="str">
        <f t="shared" si="1"/>
        <v xml:space="preserve"> </v>
      </c>
      <c r="Y19" s="110" t="str">
        <f t="shared" si="14"/>
        <v/>
      </c>
      <c r="Z19" s="73" t="str">
        <f t="shared" si="15"/>
        <v/>
      </c>
      <c r="AA19" s="73" t="str">
        <f t="shared" si="16"/>
        <v/>
      </c>
      <c r="AB19" s="73" t="str">
        <f t="shared" si="17"/>
        <v/>
      </c>
      <c r="AC19" s="73" t="str">
        <f t="shared" si="18"/>
        <v/>
      </c>
      <c r="AD19" s="73" t="str">
        <f t="shared" si="19"/>
        <v/>
      </c>
      <c r="AE19" s="73" t="str">
        <f t="shared" si="20"/>
        <v/>
      </c>
      <c r="AF19" s="14"/>
      <c r="AG19" s="40" t="str">
        <f t="shared" si="21"/>
        <v/>
      </c>
      <c r="AH19" s="40" t="str">
        <f t="shared" si="22"/>
        <v/>
      </c>
      <c r="AI19" s="40" t="str">
        <f t="shared" si="23"/>
        <v/>
      </c>
      <c r="AJ19" s="40" t="str">
        <f t="shared" si="24"/>
        <v/>
      </c>
      <c r="AK19" s="122"/>
      <c r="AL19" s="74"/>
      <c r="AM19" s="74"/>
      <c r="AN19" s="74"/>
      <c r="AO19" s="74"/>
      <c r="AP19" s="74"/>
      <c r="AQ19" s="74"/>
      <c r="AR19" s="74"/>
      <c r="AS19" s="87"/>
      <c r="AT19" s="89"/>
      <c r="AU19" s="89"/>
    </row>
    <row r="20" spans="1:47" ht="14" x14ac:dyDescent="0.2">
      <c r="A20" s="94">
        <v>8</v>
      </c>
      <c r="B20" s="132"/>
      <c r="C20" s="48"/>
      <c r="D20" s="45"/>
      <c r="E20" s="45"/>
      <c r="F20" s="103"/>
      <c r="G20" s="103"/>
      <c r="H20" s="57"/>
      <c r="I20" s="69"/>
      <c r="J20" s="83" t="str">
        <f t="shared" si="2"/>
        <v/>
      </c>
      <c r="K20" s="31" t="str">
        <f t="shared" si="25"/>
        <v/>
      </c>
      <c r="L20" s="31" t="str">
        <f t="shared" si="4"/>
        <v/>
      </c>
      <c r="M20" s="31" t="str">
        <f t="shared" si="5"/>
        <v/>
      </c>
      <c r="N20" s="31" t="str">
        <f t="shared" si="6"/>
        <v/>
      </c>
      <c r="O20" s="110"/>
      <c r="P20" s="73" t="str">
        <f t="shared" si="7"/>
        <v/>
      </c>
      <c r="Q20" s="73" t="str">
        <f t="shared" si="8"/>
        <v/>
      </c>
      <c r="R20" s="73" t="str">
        <f t="shared" si="9"/>
        <v/>
      </c>
      <c r="S20" s="73" t="str">
        <f t="shared" si="10"/>
        <v/>
      </c>
      <c r="T20" s="73" t="str">
        <f t="shared" si="11"/>
        <v/>
      </c>
      <c r="U20" s="73" t="str">
        <f t="shared" si="0"/>
        <v xml:space="preserve"> </v>
      </c>
      <c r="V20" s="73" t="str">
        <f t="shared" si="12"/>
        <v/>
      </c>
      <c r="W20" s="73" t="str">
        <f t="shared" si="13"/>
        <v/>
      </c>
      <c r="X20" s="73" t="str">
        <f t="shared" si="1"/>
        <v xml:space="preserve"> </v>
      </c>
      <c r="Y20" s="110" t="str">
        <f t="shared" si="14"/>
        <v/>
      </c>
      <c r="Z20" s="73" t="str">
        <f t="shared" si="15"/>
        <v/>
      </c>
      <c r="AA20" s="73" t="str">
        <f t="shared" si="16"/>
        <v/>
      </c>
      <c r="AB20" s="73" t="str">
        <f t="shared" si="17"/>
        <v/>
      </c>
      <c r="AC20" s="73" t="str">
        <f t="shared" si="18"/>
        <v/>
      </c>
      <c r="AD20" s="73" t="str">
        <f t="shared" si="19"/>
        <v/>
      </c>
      <c r="AE20" s="73" t="str">
        <f t="shared" si="20"/>
        <v/>
      </c>
      <c r="AF20" s="14"/>
      <c r="AG20" s="40" t="str">
        <f t="shared" si="21"/>
        <v/>
      </c>
      <c r="AH20" s="40" t="str">
        <f t="shared" si="22"/>
        <v/>
      </c>
      <c r="AI20" s="40" t="str">
        <f t="shared" si="23"/>
        <v/>
      </c>
      <c r="AJ20" s="40" t="str">
        <f t="shared" si="24"/>
        <v/>
      </c>
      <c r="AK20" s="122"/>
      <c r="AL20" s="74"/>
      <c r="AM20" s="74"/>
      <c r="AN20" s="74"/>
      <c r="AO20" s="74"/>
      <c r="AP20" s="74"/>
      <c r="AQ20" s="74"/>
      <c r="AR20" s="74"/>
      <c r="AS20" s="87"/>
      <c r="AT20" s="89"/>
      <c r="AU20" s="89"/>
    </row>
    <row r="21" spans="1:47" ht="14" x14ac:dyDescent="0.2">
      <c r="A21" s="94">
        <v>9</v>
      </c>
      <c r="B21" s="132"/>
      <c r="C21" s="48"/>
      <c r="D21" s="45"/>
      <c r="E21" s="45"/>
      <c r="F21" s="103"/>
      <c r="G21" s="103"/>
      <c r="H21" s="57"/>
      <c r="I21" s="69"/>
      <c r="J21" s="83" t="str">
        <f t="shared" si="2"/>
        <v/>
      </c>
      <c r="K21" s="31" t="str">
        <f t="shared" si="25"/>
        <v/>
      </c>
      <c r="L21" s="31" t="str">
        <f t="shared" si="4"/>
        <v/>
      </c>
      <c r="M21" s="31" t="str">
        <f t="shared" si="5"/>
        <v/>
      </c>
      <c r="N21" s="31" t="str">
        <f t="shared" si="6"/>
        <v/>
      </c>
      <c r="O21" s="110"/>
      <c r="P21" s="73" t="str">
        <f t="shared" si="7"/>
        <v/>
      </c>
      <c r="Q21" s="73" t="str">
        <f t="shared" si="8"/>
        <v/>
      </c>
      <c r="R21" s="73" t="str">
        <f t="shared" si="9"/>
        <v/>
      </c>
      <c r="S21" s="73" t="str">
        <f t="shared" si="10"/>
        <v/>
      </c>
      <c r="T21" s="73" t="str">
        <f t="shared" si="11"/>
        <v/>
      </c>
      <c r="U21" s="73" t="str">
        <f t="shared" si="0"/>
        <v xml:space="preserve"> </v>
      </c>
      <c r="V21" s="73" t="str">
        <f t="shared" si="12"/>
        <v/>
      </c>
      <c r="W21" s="73" t="str">
        <f t="shared" si="13"/>
        <v/>
      </c>
      <c r="X21" s="73" t="str">
        <f t="shared" si="1"/>
        <v xml:space="preserve"> </v>
      </c>
      <c r="Y21" s="110" t="str">
        <f t="shared" si="14"/>
        <v/>
      </c>
      <c r="Z21" s="73" t="str">
        <f t="shared" si="15"/>
        <v/>
      </c>
      <c r="AA21" s="73" t="str">
        <f t="shared" si="16"/>
        <v/>
      </c>
      <c r="AB21" s="73" t="str">
        <f t="shared" si="17"/>
        <v/>
      </c>
      <c r="AC21" s="73" t="str">
        <f t="shared" si="18"/>
        <v/>
      </c>
      <c r="AD21" s="73" t="str">
        <f t="shared" si="19"/>
        <v/>
      </c>
      <c r="AE21" s="73" t="str">
        <f t="shared" si="20"/>
        <v/>
      </c>
      <c r="AF21" s="14"/>
      <c r="AG21" s="40" t="str">
        <f t="shared" si="21"/>
        <v/>
      </c>
      <c r="AH21" s="40" t="str">
        <f t="shared" si="22"/>
        <v/>
      </c>
      <c r="AI21" s="40" t="str">
        <f t="shared" si="23"/>
        <v/>
      </c>
      <c r="AJ21" s="40" t="str">
        <f t="shared" si="24"/>
        <v/>
      </c>
      <c r="AK21" s="122"/>
      <c r="AL21" s="74"/>
      <c r="AM21" s="74"/>
      <c r="AN21" s="74"/>
      <c r="AO21" s="74"/>
      <c r="AP21" s="74"/>
      <c r="AQ21" s="74"/>
      <c r="AR21" s="74"/>
      <c r="AS21" s="87"/>
      <c r="AT21" s="89"/>
      <c r="AU21" s="89"/>
    </row>
    <row r="22" spans="1:47" ht="14" x14ac:dyDescent="0.2">
      <c r="A22" s="94">
        <v>10</v>
      </c>
      <c r="B22" s="132"/>
      <c r="C22" s="48"/>
      <c r="D22" s="45"/>
      <c r="E22" s="45"/>
      <c r="F22" s="103"/>
      <c r="G22" s="103"/>
      <c r="H22" s="57"/>
      <c r="I22" s="69"/>
      <c r="J22" s="83" t="str">
        <f t="shared" si="2"/>
        <v/>
      </c>
      <c r="K22" s="31" t="str">
        <f t="shared" si="25"/>
        <v/>
      </c>
      <c r="L22" s="31" t="str">
        <f t="shared" si="4"/>
        <v/>
      </c>
      <c r="M22" s="31" t="str">
        <f t="shared" si="5"/>
        <v/>
      </c>
      <c r="N22" s="31" t="str">
        <f t="shared" si="6"/>
        <v/>
      </c>
      <c r="O22" s="110"/>
      <c r="P22" s="73" t="str">
        <f t="shared" si="7"/>
        <v/>
      </c>
      <c r="Q22" s="73" t="str">
        <f t="shared" si="8"/>
        <v/>
      </c>
      <c r="R22" s="73" t="str">
        <f t="shared" si="9"/>
        <v/>
      </c>
      <c r="S22" s="73" t="str">
        <f t="shared" si="10"/>
        <v/>
      </c>
      <c r="T22" s="73" t="str">
        <f t="shared" si="11"/>
        <v/>
      </c>
      <c r="U22" s="73" t="str">
        <f t="shared" si="0"/>
        <v xml:space="preserve"> </v>
      </c>
      <c r="V22" s="73" t="str">
        <f t="shared" si="12"/>
        <v/>
      </c>
      <c r="W22" s="73" t="str">
        <f t="shared" si="13"/>
        <v/>
      </c>
      <c r="X22" s="73" t="str">
        <f t="shared" si="1"/>
        <v xml:space="preserve"> </v>
      </c>
      <c r="Y22" s="110" t="str">
        <f t="shared" si="14"/>
        <v/>
      </c>
      <c r="Z22" s="73" t="str">
        <f t="shared" si="15"/>
        <v/>
      </c>
      <c r="AA22" s="73" t="str">
        <f t="shared" si="16"/>
        <v/>
      </c>
      <c r="AB22" s="73" t="str">
        <f t="shared" si="17"/>
        <v/>
      </c>
      <c r="AC22" s="73" t="str">
        <f t="shared" si="18"/>
        <v/>
      </c>
      <c r="AD22" s="73" t="str">
        <f t="shared" si="19"/>
        <v/>
      </c>
      <c r="AE22" s="73" t="str">
        <f t="shared" si="20"/>
        <v/>
      </c>
      <c r="AF22" s="14"/>
      <c r="AG22" s="40" t="str">
        <f t="shared" si="21"/>
        <v/>
      </c>
      <c r="AH22" s="40" t="str">
        <f t="shared" si="22"/>
        <v/>
      </c>
      <c r="AI22" s="40" t="str">
        <f t="shared" si="23"/>
        <v/>
      </c>
      <c r="AJ22" s="40" t="str">
        <f t="shared" si="24"/>
        <v/>
      </c>
      <c r="AK22" s="122"/>
      <c r="AL22" s="74"/>
      <c r="AM22" s="74"/>
      <c r="AN22" s="74"/>
      <c r="AO22" s="74"/>
      <c r="AP22" s="74"/>
      <c r="AQ22" s="74"/>
      <c r="AR22" s="74"/>
      <c r="AS22" s="87"/>
      <c r="AT22" s="89"/>
      <c r="AU22" s="89"/>
    </row>
    <row r="23" spans="1:47" ht="14" x14ac:dyDescent="0.2">
      <c r="A23" s="94">
        <v>11</v>
      </c>
      <c r="B23" s="132"/>
      <c r="C23" s="48"/>
      <c r="D23" s="45"/>
      <c r="E23" s="45"/>
      <c r="F23" s="103"/>
      <c r="G23" s="103"/>
      <c r="H23" s="57"/>
      <c r="I23" s="69"/>
      <c r="J23" s="83" t="str">
        <f t="shared" si="2"/>
        <v/>
      </c>
      <c r="K23" s="31" t="str">
        <f t="shared" si="25"/>
        <v/>
      </c>
      <c r="L23" s="31" t="str">
        <f t="shared" si="4"/>
        <v/>
      </c>
      <c r="M23" s="31" t="str">
        <f t="shared" si="5"/>
        <v/>
      </c>
      <c r="N23" s="31" t="str">
        <f t="shared" si="6"/>
        <v/>
      </c>
      <c r="O23" s="110"/>
      <c r="P23" s="73" t="str">
        <f t="shared" si="7"/>
        <v/>
      </c>
      <c r="Q23" s="73" t="str">
        <f t="shared" si="8"/>
        <v/>
      </c>
      <c r="R23" s="73" t="str">
        <f t="shared" si="9"/>
        <v/>
      </c>
      <c r="S23" s="73" t="str">
        <f t="shared" si="10"/>
        <v/>
      </c>
      <c r="T23" s="73" t="str">
        <f t="shared" si="11"/>
        <v/>
      </c>
      <c r="U23" s="73" t="str">
        <f t="shared" si="0"/>
        <v xml:space="preserve"> </v>
      </c>
      <c r="V23" s="73" t="str">
        <f t="shared" si="12"/>
        <v/>
      </c>
      <c r="W23" s="73" t="str">
        <f t="shared" si="13"/>
        <v/>
      </c>
      <c r="X23" s="73" t="str">
        <f t="shared" si="1"/>
        <v xml:space="preserve"> </v>
      </c>
      <c r="Y23" s="110" t="str">
        <f t="shared" si="14"/>
        <v/>
      </c>
      <c r="Z23" s="73" t="str">
        <f t="shared" si="15"/>
        <v/>
      </c>
      <c r="AA23" s="73" t="str">
        <f t="shared" si="16"/>
        <v/>
      </c>
      <c r="AB23" s="73" t="str">
        <f t="shared" si="17"/>
        <v/>
      </c>
      <c r="AC23" s="73" t="str">
        <f t="shared" si="18"/>
        <v/>
      </c>
      <c r="AD23" s="73" t="str">
        <f t="shared" si="19"/>
        <v/>
      </c>
      <c r="AE23" s="73" t="str">
        <f t="shared" si="20"/>
        <v/>
      </c>
      <c r="AF23" s="14"/>
      <c r="AG23" s="40" t="str">
        <f t="shared" si="21"/>
        <v/>
      </c>
      <c r="AH23" s="40" t="str">
        <f t="shared" si="22"/>
        <v/>
      </c>
      <c r="AI23" s="40" t="str">
        <f t="shared" si="23"/>
        <v/>
      </c>
      <c r="AJ23" s="40" t="str">
        <f t="shared" si="24"/>
        <v/>
      </c>
      <c r="AK23" s="122"/>
      <c r="AL23" s="74"/>
      <c r="AM23" s="74"/>
      <c r="AN23" s="74"/>
      <c r="AO23" s="74"/>
      <c r="AP23" s="74"/>
      <c r="AQ23" s="74"/>
      <c r="AR23" s="74"/>
      <c r="AS23" s="87"/>
      <c r="AT23" s="89"/>
      <c r="AU23" s="89"/>
    </row>
    <row r="24" spans="1:47" ht="14" x14ac:dyDescent="0.2">
      <c r="A24" s="94">
        <v>12</v>
      </c>
      <c r="B24" s="132"/>
      <c r="C24" s="48"/>
      <c r="D24" s="45"/>
      <c r="E24" s="45"/>
      <c r="F24" s="103"/>
      <c r="G24" s="103"/>
      <c r="H24" s="57"/>
      <c r="I24" s="69"/>
      <c r="J24" s="83" t="str">
        <f t="shared" si="2"/>
        <v/>
      </c>
      <c r="K24" s="31" t="str">
        <f t="shared" si="25"/>
        <v/>
      </c>
      <c r="L24" s="31" t="str">
        <f t="shared" si="4"/>
        <v/>
      </c>
      <c r="M24" s="31" t="str">
        <f t="shared" si="5"/>
        <v/>
      </c>
      <c r="N24" s="31" t="str">
        <f t="shared" si="6"/>
        <v/>
      </c>
      <c r="O24" s="110"/>
      <c r="P24" s="73" t="str">
        <f t="shared" si="7"/>
        <v/>
      </c>
      <c r="Q24" s="73" t="str">
        <f t="shared" si="8"/>
        <v/>
      </c>
      <c r="R24" s="73" t="str">
        <f t="shared" si="9"/>
        <v/>
      </c>
      <c r="S24" s="73" t="str">
        <f t="shared" si="10"/>
        <v/>
      </c>
      <c r="T24" s="73" t="str">
        <f t="shared" si="11"/>
        <v/>
      </c>
      <c r="U24" s="73" t="str">
        <f t="shared" si="0"/>
        <v xml:space="preserve"> </v>
      </c>
      <c r="V24" s="73" t="str">
        <f t="shared" si="12"/>
        <v/>
      </c>
      <c r="W24" s="73" t="str">
        <f t="shared" si="13"/>
        <v/>
      </c>
      <c r="X24" s="73" t="str">
        <f t="shared" si="1"/>
        <v xml:space="preserve"> </v>
      </c>
      <c r="Y24" s="110" t="str">
        <f t="shared" si="14"/>
        <v/>
      </c>
      <c r="Z24" s="73" t="str">
        <f t="shared" si="15"/>
        <v/>
      </c>
      <c r="AA24" s="73" t="str">
        <f t="shared" si="16"/>
        <v/>
      </c>
      <c r="AB24" s="73" t="str">
        <f t="shared" si="17"/>
        <v/>
      </c>
      <c r="AC24" s="73" t="str">
        <f t="shared" si="18"/>
        <v/>
      </c>
      <c r="AD24" s="73" t="str">
        <f t="shared" si="19"/>
        <v/>
      </c>
      <c r="AE24" s="73" t="str">
        <f t="shared" si="20"/>
        <v/>
      </c>
      <c r="AF24" s="14"/>
      <c r="AG24" s="40" t="str">
        <f t="shared" si="21"/>
        <v/>
      </c>
      <c r="AH24" s="40" t="str">
        <f t="shared" si="22"/>
        <v/>
      </c>
      <c r="AI24" s="40" t="str">
        <f t="shared" si="23"/>
        <v/>
      </c>
      <c r="AJ24" s="40" t="str">
        <f t="shared" si="24"/>
        <v/>
      </c>
      <c r="AK24" s="122"/>
      <c r="AL24" s="74"/>
      <c r="AM24" s="74"/>
      <c r="AN24" s="74"/>
      <c r="AO24" s="74"/>
      <c r="AP24" s="74"/>
      <c r="AQ24" s="74"/>
      <c r="AR24" s="74"/>
      <c r="AS24" s="87"/>
      <c r="AT24" s="89"/>
      <c r="AU24" s="89"/>
    </row>
    <row r="25" spans="1:47" ht="14" x14ac:dyDescent="0.2">
      <c r="A25" s="94">
        <v>13</v>
      </c>
      <c r="B25" s="132"/>
      <c r="C25" s="48"/>
      <c r="D25" s="45"/>
      <c r="E25" s="45"/>
      <c r="F25" s="103"/>
      <c r="G25" s="103"/>
      <c r="H25" s="57"/>
      <c r="I25" s="69"/>
      <c r="J25" s="83" t="str">
        <f t="shared" si="2"/>
        <v/>
      </c>
      <c r="K25" s="31" t="str">
        <f t="shared" si="25"/>
        <v/>
      </c>
      <c r="L25" s="31" t="str">
        <f t="shared" si="4"/>
        <v/>
      </c>
      <c r="M25" s="31" t="str">
        <f t="shared" si="5"/>
        <v/>
      </c>
      <c r="N25" s="31" t="str">
        <f t="shared" si="6"/>
        <v/>
      </c>
      <c r="O25" s="110"/>
      <c r="P25" s="73" t="str">
        <f t="shared" si="7"/>
        <v/>
      </c>
      <c r="Q25" s="73" t="str">
        <f t="shared" si="8"/>
        <v/>
      </c>
      <c r="R25" s="73" t="str">
        <f t="shared" si="9"/>
        <v/>
      </c>
      <c r="S25" s="73" t="str">
        <f t="shared" si="10"/>
        <v/>
      </c>
      <c r="T25" s="73" t="str">
        <f t="shared" si="11"/>
        <v/>
      </c>
      <c r="U25" s="73" t="str">
        <f t="shared" si="0"/>
        <v xml:space="preserve"> </v>
      </c>
      <c r="V25" s="73" t="str">
        <f t="shared" si="12"/>
        <v/>
      </c>
      <c r="W25" s="73" t="str">
        <f t="shared" si="13"/>
        <v/>
      </c>
      <c r="X25" s="73" t="str">
        <f t="shared" si="1"/>
        <v xml:space="preserve"> </v>
      </c>
      <c r="Y25" s="110" t="str">
        <f t="shared" si="14"/>
        <v/>
      </c>
      <c r="Z25" s="73" t="str">
        <f t="shared" si="15"/>
        <v/>
      </c>
      <c r="AA25" s="73" t="str">
        <f t="shared" si="16"/>
        <v/>
      </c>
      <c r="AB25" s="73" t="str">
        <f t="shared" si="17"/>
        <v/>
      </c>
      <c r="AC25" s="73" t="str">
        <f t="shared" si="18"/>
        <v/>
      </c>
      <c r="AD25" s="73" t="str">
        <f t="shared" si="19"/>
        <v/>
      </c>
      <c r="AE25" s="73" t="str">
        <f t="shared" si="20"/>
        <v/>
      </c>
      <c r="AF25" s="14"/>
      <c r="AG25" s="40" t="str">
        <f t="shared" si="21"/>
        <v/>
      </c>
      <c r="AH25" s="40" t="str">
        <f t="shared" si="22"/>
        <v/>
      </c>
      <c r="AI25" s="40" t="str">
        <f t="shared" si="23"/>
        <v/>
      </c>
      <c r="AJ25" s="40" t="str">
        <f t="shared" si="24"/>
        <v/>
      </c>
      <c r="AK25" s="122"/>
      <c r="AL25" s="74"/>
      <c r="AM25" s="74"/>
      <c r="AN25" s="74"/>
      <c r="AO25" s="74"/>
      <c r="AP25" s="74"/>
      <c r="AQ25" s="74"/>
      <c r="AR25" s="74"/>
      <c r="AS25" s="87"/>
      <c r="AT25" s="89"/>
      <c r="AU25" s="89"/>
    </row>
    <row r="26" spans="1:47" ht="14" x14ac:dyDescent="0.2">
      <c r="A26" s="94">
        <v>14</v>
      </c>
      <c r="B26" s="132"/>
      <c r="C26" s="48"/>
      <c r="D26" s="45"/>
      <c r="E26" s="45"/>
      <c r="F26" s="103"/>
      <c r="G26" s="103"/>
      <c r="H26" s="57"/>
      <c r="I26" s="69"/>
      <c r="J26" s="83" t="str">
        <f t="shared" si="2"/>
        <v/>
      </c>
      <c r="K26" s="31" t="str">
        <f t="shared" si="25"/>
        <v/>
      </c>
      <c r="L26" s="31" t="str">
        <f t="shared" si="4"/>
        <v/>
      </c>
      <c r="M26" s="31" t="str">
        <f t="shared" si="5"/>
        <v/>
      </c>
      <c r="N26" s="31" t="str">
        <f t="shared" si="6"/>
        <v/>
      </c>
      <c r="O26" s="110"/>
      <c r="P26" s="73" t="str">
        <f t="shared" si="7"/>
        <v/>
      </c>
      <c r="Q26" s="73" t="str">
        <f t="shared" si="8"/>
        <v/>
      </c>
      <c r="R26" s="73" t="str">
        <f t="shared" si="9"/>
        <v/>
      </c>
      <c r="S26" s="73" t="str">
        <f t="shared" si="10"/>
        <v/>
      </c>
      <c r="T26" s="73" t="str">
        <f t="shared" si="11"/>
        <v/>
      </c>
      <c r="U26" s="73" t="str">
        <f t="shared" si="0"/>
        <v xml:space="preserve"> </v>
      </c>
      <c r="V26" s="73" t="str">
        <f t="shared" si="12"/>
        <v/>
      </c>
      <c r="W26" s="73" t="str">
        <f t="shared" si="13"/>
        <v/>
      </c>
      <c r="X26" s="73" t="str">
        <f t="shared" si="1"/>
        <v xml:space="preserve"> </v>
      </c>
      <c r="Y26" s="110" t="str">
        <f t="shared" si="14"/>
        <v/>
      </c>
      <c r="Z26" s="73" t="str">
        <f t="shared" si="15"/>
        <v/>
      </c>
      <c r="AA26" s="73" t="str">
        <f t="shared" si="16"/>
        <v/>
      </c>
      <c r="AB26" s="73" t="str">
        <f t="shared" si="17"/>
        <v/>
      </c>
      <c r="AC26" s="73" t="str">
        <f t="shared" si="18"/>
        <v/>
      </c>
      <c r="AD26" s="73" t="str">
        <f t="shared" si="19"/>
        <v/>
      </c>
      <c r="AE26" s="73" t="str">
        <f t="shared" si="20"/>
        <v/>
      </c>
      <c r="AF26" s="14"/>
      <c r="AG26" s="40" t="str">
        <f t="shared" si="21"/>
        <v/>
      </c>
      <c r="AH26" s="40" t="str">
        <f t="shared" si="22"/>
        <v/>
      </c>
      <c r="AI26" s="40" t="str">
        <f t="shared" si="23"/>
        <v/>
      </c>
      <c r="AJ26" s="40" t="str">
        <f t="shared" si="24"/>
        <v/>
      </c>
      <c r="AK26" s="122"/>
      <c r="AL26" s="74"/>
      <c r="AM26" s="74"/>
      <c r="AN26" s="74"/>
      <c r="AO26" s="74"/>
      <c r="AP26" s="74"/>
      <c r="AQ26" s="74"/>
      <c r="AR26" s="74"/>
      <c r="AS26" s="87"/>
      <c r="AT26" s="89"/>
      <c r="AU26" s="89"/>
    </row>
    <row r="27" spans="1:47" ht="14" x14ac:dyDescent="0.2">
      <c r="A27" s="94">
        <v>15</v>
      </c>
      <c r="B27" s="132"/>
      <c r="C27" s="48"/>
      <c r="D27" s="45"/>
      <c r="E27" s="45"/>
      <c r="F27" s="103"/>
      <c r="G27" s="103"/>
      <c r="H27" s="57"/>
      <c r="I27" s="69"/>
      <c r="J27" s="83" t="str">
        <f t="shared" si="2"/>
        <v/>
      </c>
      <c r="K27" s="31" t="str">
        <f t="shared" si="25"/>
        <v/>
      </c>
      <c r="L27" s="31" t="str">
        <f t="shared" si="4"/>
        <v/>
      </c>
      <c r="M27" s="31" t="str">
        <f t="shared" si="5"/>
        <v/>
      </c>
      <c r="N27" s="31" t="str">
        <f t="shared" si="6"/>
        <v/>
      </c>
      <c r="O27" s="110"/>
      <c r="P27" s="73" t="str">
        <f t="shared" si="7"/>
        <v/>
      </c>
      <c r="Q27" s="73" t="str">
        <f t="shared" si="8"/>
        <v/>
      </c>
      <c r="R27" s="73" t="str">
        <f t="shared" si="9"/>
        <v/>
      </c>
      <c r="S27" s="73" t="str">
        <f t="shared" si="10"/>
        <v/>
      </c>
      <c r="T27" s="73" t="str">
        <f t="shared" si="11"/>
        <v/>
      </c>
      <c r="U27" s="73" t="str">
        <f t="shared" si="0"/>
        <v xml:space="preserve"> </v>
      </c>
      <c r="V27" s="73" t="str">
        <f t="shared" si="12"/>
        <v/>
      </c>
      <c r="W27" s="73" t="str">
        <f t="shared" si="13"/>
        <v/>
      </c>
      <c r="X27" s="73" t="str">
        <f t="shared" si="1"/>
        <v xml:space="preserve"> </v>
      </c>
      <c r="Y27" s="110" t="str">
        <f t="shared" si="14"/>
        <v/>
      </c>
      <c r="Z27" s="73" t="str">
        <f t="shared" si="15"/>
        <v/>
      </c>
      <c r="AA27" s="73" t="str">
        <f t="shared" si="16"/>
        <v/>
      </c>
      <c r="AB27" s="73" t="str">
        <f t="shared" si="17"/>
        <v/>
      </c>
      <c r="AC27" s="73" t="str">
        <f t="shared" si="18"/>
        <v/>
      </c>
      <c r="AD27" s="73" t="str">
        <f t="shared" si="19"/>
        <v/>
      </c>
      <c r="AE27" s="73" t="str">
        <f t="shared" si="20"/>
        <v/>
      </c>
      <c r="AF27" s="14"/>
      <c r="AG27" s="40" t="str">
        <f t="shared" si="21"/>
        <v/>
      </c>
      <c r="AH27" s="40" t="str">
        <f t="shared" si="22"/>
        <v/>
      </c>
      <c r="AI27" s="40" t="str">
        <f t="shared" si="23"/>
        <v/>
      </c>
      <c r="AJ27" s="40" t="str">
        <f t="shared" si="24"/>
        <v/>
      </c>
      <c r="AK27" s="122"/>
      <c r="AL27" s="74"/>
      <c r="AM27" s="74"/>
      <c r="AN27" s="74"/>
      <c r="AO27" s="74"/>
      <c r="AP27" s="74"/>
      <c r="AQ27" s="74"/>
      <c r="AR27" s="74"/>
      <c r="AS27" s="87"/>
      <c r="AT27" s="89"/>
      <c r="AU27" s="89"/>
    </row>
    <row r="28" spans="1:47" ht="14" x14ac:dyDescent="0.2">
      <c r="A28" s="94">
        <v>16</v>
      </c>
      <c r="B28" s="132"/>
      <c r="C28" s="48"/>
      <c r="D28" s="45"/>
      <c r="E28" s="45"/>
      <c r="F28" s="103"/>
      <c r="G28" s="103"/>
      <c r="H28" s="57"/>
      <c r="I28" s="69"/>
      <c r="J28" s="83" t="str">
        <f t="shared" si="2"/>
        <v/>
      </c>
      <c r="K28" s="31" t="str">
        <f t="shared" si="25"/>
        <v/>
      </c>
      <c r="L28" s="31" t="str">
        <f t="shared" si="4"/>
        <v/>
      </c>
      <c r="M28" s="31" t="str">
        <f t="shared" si="5"/>
        <v/>
      </c>
      <c r="N28" s="31" t="str">
        <f t="shared" si="6"/>
        <v/>
      </c>
      <c r="O28" s="110"/>
      <c r="P28" s="73" t="str">
        <f t="shared" si="7"/>
        <v/>
      </c>
      <c r="Q28" s="73" t="str">
        <f t="shared" si="8"/>
        <v/>
      </c>
      <c r="R28" s="73" t="str">
        <f t="shared" si="9"/>
        <v/>
      </c>
      <c r="S28" s="73" t="str">
        <f t="shared" si="10"/>
        <v/>
      </c>
      <c r="T28" s="73" t="str">
        <f t="shared" si="11"/>
        <v/>
      </c>
      <c r="U28" s="73" t="str">
        <f t="shared" si="0"/>
        <v xml:space="preserve"> </v>
      </c>
      <c r="V28" s="73" t="str">
        <f t="shared" si="12"/>
        <v/>
      </c>
      <c r="W28" s="73" t="str">
        <f t="shared" si="13"/>
        <v/>
      </c>
      <c r="X28" s="73" t="str">
        <f t="shared" si="1"/>
        <v xml:space="preserve"> </v>
      </c>
      <c r="Y28" s="110" t="str">
        <f t="shared" si="14"/>
        <v/>
      </c>
      <c r="Z28" s="73" t="str">
        <f t="shared" si="15"/>
        <v/>
      </c>
      <c r="AA28" s="73" t="str">
        <f t="shared" si="16"/>
        <v/>
      </c>
      <c r="AB28" s="73" t="str">
        <f t="shared" si="17"/>
        <v/>
      </c>
      <c r="AC28" s="73" t="str">
        <f t="shared" si="18"/>
        <v/>
      </c>
      <c r="AD28" s="73" t="str">
        <f t="shared" si="19"/>
        <v/>
      </c>
      <c r="AE28" s="73" t="str">
        <f t="shared" si="20"/>
        <v/>
      </c>
      <c r="AF28" s="14"/>
      <c r="AG28" s="40" t="str">
        <f t="shared" si="21"/>
        <v/>
      </c>
      <c r="AH28" s="40" t="str">
        <f t="shared" si="22"/>
        <v/>
      </c>
      <c r="AI28" s="40" t="str">
        <f t="shared" si="23"/>
        <v/>
      </c>
      <c r="AJ28" s="40" t="str">
        <f t="shared" si="24"/>
        <v/>
      </c>
      <c r="AK28" s="122"/>
      <c r="AL28" s="74"/>
      <c r="AM28" s="74"/>
      <c r="AN28" s="74"/>
      <c r="AO28" s="74"/>
      <c r="AP28" s="74"/>
      <c r="AQ28" s="74"/>
      <c r="AR28" s="74"/>
      <c r="AS28" s="87"/>
      <c r="AT28" s="89"/>
      <c r="AU28" s="89"/>
    </row>
    <row r="29" spans="1:47" ht="14" x14ac:dyDescent="0.2">
      <c r="A29" s="94">
        <v>17</v>
      </c>
      <c r="B29" s="132"/>
      <c r="C29" s="48"/>
      <c r="D29" s="45"/>
      <c r="E29" s="45"/>
      <c r="F29" s="103"/>
      <c r="G29" s="103"/>
      <c r="H29" s="57"/>
      <c r="I29" s="69"/>
      <c r="J29" s="83" t="str">
        <f t="shared" si="2"/>
        <v/>
      </c>
      <c r="K29" s="31" t="str">
        <f t="shared" si="25"/>
        <v/>
      </c>
      <c r="L29" s="31" t="str">
        <f t="shared" si="4"/>
        <v/>
      </c>
      <c r="M29" s="31" t="str">
        <f t="shared" si="5"/>
        <v/>
      </c>
      <c r="N29" s="31" t="str">
        <f t="shared" si="6"/>
        <v/>
      </c>
      <c r="O29" s="110"/>
      <c r="P29" s="73" t="str">
        <f t="shared" si="7"/>
        <v/>
      </c>
      <c r="Q29" s="73" t="str">
        <f t="shared" si="8"/>
        <v/>
      </c>
      <c r="R29" s="73" t="str">
        <f t="shared" si="9"/>
        <v/>
      </c>
      <c r="S29" s="73" t="str">
        <f t="shared" si="10"/>
        <v/>
      </c>
      <c r="T29" s="73" t="str">
        <f t="shared" si="11"/>
        <v/>
      </c>
      <c r="U29" s="73" t="str">
        <f t="shared" si="0"/>
        <v xml:space="preserve"> </v>
      </c>
      <c r="V29" s="73" t="str">
        <f t="shared" si="12"/>
        <v/>
      </c>
      <c r="W29" s="73" t="str">
        <f t="shared" si="13"/>
        <v/>
      </c>
      <c r="X29" s="73" t="str">
        <f t="shared" si="1"/>
        <v xml:space="preserve"> </v>
      </c>
      <c r="Y29" s="110" t="str">
        <f t="shared" si="14"/>
        <v/>
      </c>
      <c r="Z29" s="73" t="str">
        <f t="shared" si="15"/>
        <v/>
      </c>
      <c r="AA29" s="73" t="str">
        <f t="shared" si="16"/>
        <v/>
      </c>
      <c r="AB29" s="73" t="str">
        <f t="shared" si="17"/>
        <v/>
      </c>
      <c r="AC29" s="73" t="str">
        <f t="shared" si="18"/>
        <v/>
      </c>
      <c r="AD29" s="73" t="str">
        <f t="shared" si="19"/>
        <v/>
      </c>
      <c r="AE29" s="73" t="str">
        <f t="shared" si="20"/>
        <v/>
      </c>
      <c r="AF29" s="14"/>
      <c r="AG29" s="40" t="str">
        <f t="shared" si="21"/>
        <v/>
      </c>
      <c r="AH29" s="40" t="str">
        <f t="shared" si="22"/>
        <v/>
      </c>
      <c r="AI29" s="40" t="str">
        <f t="shared" si="23"/>
        <v/>
      </c>
      <c r="AJ29" s="40" t="str">
        <f t="shared" si="24"/>
        <v/>
      </c>
      <c r="AK29" s="122"/>
      <c r="AL29" s="74"/>
      <c r="AM29" s="74"/>
      <c r="AN29" s="74"/>
      <c r="AO29" s="74"/>
      <c r="AP29" s="74"/>
      <c r="AQ29" s="74"/>
      <c r="AR29" s="74"/>
      <c r="AS29" s="87"/>
      <c r="AT29" s="89"/>
      <c r="AU29" s="89"/>
    </row>
    <row r="30" spans="1:47" ht="14" x14ac:dyDescent="0.2">
      <c r="A30" s="94">
        <v>18</v>
      </c>
      <c r="B30" s="132"/>
      <c r="C30" s="48"/>
      <c r="D30" s="45"/>
      <c r="E30" s="45"/>
      <c r="F30" s="103"/>
      <c r="G30" s="103"/>
      <c r="H30" s="57"/>
      <c r="I30" s="69"/>
      <c r="J30" s="83" t="str">
        <f t="shared" si="2"/>
        <v/>
      </c>
      <c r="K30" s="31" t="str">
        <f t="shared" si="25"/>
        <v/>
      </c>
      <c r="L30" s="31" t="str">
        <f t="shared" si="4"/>
        <v/>
      </c>
      <c r="M30" s="31" t="str">
        <f t="shared" si="5"/>
        <v/>
      </c>
      <c r="N30" s="31" t="str">
        <f t="shared" si="6"/>
        <v/>
      </c>
      <c r="O30" s="110"/>
      <c r="P30" s="73" t="str">
        <f t="shared" si="7"/>
        <v/>
      </c>
      <c r="Q30" s="73" t="str">
        <f t="shared" si="8"/>
        <v/>
      </c>
      <c r="R30" s="73" t="str">
        <f t="shared" si="9"/>
        <v/>
      </c>
      <c r="S30" s="73" t="str">
        <f t="shared" si="10"/>
        <v/>
      </c>
      <c r="T30" s="73" t="str">
        <f t="shared" si="11"/>
        <v/>
      </c>
      <c r="U30" s="73" t="str">
        <f t="shared" si="0"/>
        <v xml:space="preserve"> </v>
      </c>
      <c r="V30" s="73" t="str">
        <f t="shared" si="12"/>
        <v/>
      </c>
      <c r="W30" s="73" t="str">
        <f t="shared" si="13"/>
        <v/>
      </c>
      <c r="X30" s="73" t="str">
        <f t="shared" si="1"/>
        <v xml:space="preserve"> </v>
      </c>
      <c r="Y30" s="110" t="str">
        <f t="shared" si="14"/>
        <v/>
      </c>
      <c r="Z30" s="73" t="str">
        <f t="shared" si="15"/>
        <v/>
      </c>
      <c r="AA30" s="73" t="str">
        <f t="shared" si="16"/>
        <v/>
      </c>
      <c r="AB30" s="73" t="str">
        <f t="shared" si="17"/>
        <v/>
      </c>
      <c r="AC30" s="73" t="str">
        <f t="shared" si="18"/>
        <v/>
      </c>
      <c r="AD30" s="73" t="str">
        <f t="shared" si="19"/>
        <v/>
      </c>
      <c r="AE30" s="73" t="str">
        <f t="shared" si="20"/>
        <v/>
      </c>
      <c r="AF30" s="14"/>
      <c r="AG30" s="40" t="str">
        <f t="shared" si="21"/>
        <v/>
      </c>
      <c r="AH30" s="40" t="str">
        <f t="shared" si="22"/>
        <v/>
      </c>
      <c r="AI30" s="40" t="str">
        <f t="shared" si="23"/>
        <v/>
      </c>
      <c r="AJ30" s="40" t="str">
        <f t="shared" si="24"/>
        <v/>
      </c>
      <c r="AK30" s="122"/>
      <c r="AL30" s="74"/>
      <c r="AM30" s="74"/>
      <c r="AN30" s="74"/>
      <c r="AO30" s="74"/>
      <c r="AP30" s="74"/>
      <c r="AQ30" s="74"/>
      <c r="AR30" s="74"/>
      <c r="AS30" s="87"/>
      <c r="AT30" s="89"/>
      <c r="AU30" s="89"/>
    </row>
    <row r="31" spans="1:47" ht="14" x14ac:dyDescent="0.2">
      <c r="A31" s="94">
        <v>19</v>
      </c>
      <c r="B31" s="132"/>
      <c r="C31" s="48"/>
      <c r="D31" s="45"/>
      <c r="E31" s="45"/>
      <c r="F31" s="103"/>
      <c r="G31" s="103"/>
      <c r="H31" s="57"/>
      <c r="I31" s="69"/>
      <c r="J31" s="83" t="str">
        <f t="shared" si="2"/>
        <v/>
      </c>
      <c r="K31" s="31" t="str">
        <f t="shared" si="25"/>
        <v/>
      </c>
      <c r="L31" s="31" t="str">
        <f t="shared" si="4"/>
        <v/>
      </c>
      <c r="M31" s="31" t="str">
        <f t="shared" si="5"/>
        <v/>
      </c>
      <c r="N31" s="31" t="str">
        <f t="shared" si="6"/>
        <v/>
      </c>
      <c r="O31" s="110"/>
      <c r="P31" s="73" t="str">
        <f t="shared" si="7"/>
        <v/>
      </c>
      <c r="Q31" s="73" t="str">
        <f t="shared" si="8"/>
        <v/>
      </c>
      <c r="R31" s="73" t="str">
        <f t="shared" si="9"/>
        <v/>
      </c>
      <c r="S31" s="73" t="str">
        <f t="shared" si="10"/>
        <v/>
      </c>
      <c r="T31" s="73" t="str">
        <f t="shared" si="11"/>
        <v/>
      </c>
      <c r="U31" s="73" t="str">
        <f t="shared" si="0"/>
        <v xml:space="preserve"> </v>
      </c>
      <c r="V31" s="73" t="str">
        <f t="shared" si="12"/>
        <v/>
      </c>
      <c r="W31" s="73" t="str">
        <f t="shared" si="13"/>
        <v/>
      </c>
      <c r="X31" s="73" t="str">
        <f t="shared" si="1"/>
        <v xml:space="preserve"> </v>
      </c>
      <c r="Y31" s="110" t="str">
        <f t="shared" si="14"/>
        <v/>
      </c>
      <c r="Z31" s="73" t="str">
        <f t="shared" si="15"/>
        <v/>
      </c>
      <c r="AA31" s="73" t="str">
        <f t="shared" si="16"/>
        <v/>
      </c>
      <c r="AB31" s="73" t="str">
        <f t="shared" si="17"/>
        <v/>
      </c>
      <c r="AC31" s="73" t="str">
        <f t="shared" si="18"/>
        <v/>
      </c>
      <c r="AD31" s="73" t="str">
        <f t="shared" si="19"/>
        <v/>
      </c>
      <c r="AE31" s="73" t="str">
        <f t="shared" si="20"/>
        <v/>
      </c>
      <c r="AF31" s="14"/>
      <c r="AG31" s="40" t="str">
        <f t="shared" si="21"/>
        <v/>
      </c>
      <c r="AH31" s="40" t="str">
        <f t="shared" si="22"/>
        <v/>
      </c>
      <c r="AI31" s="40" t="str">
        <f t="shared" si="23"/>
        <v/>
      </c>
      <c r="AJ31" s="40" t="str">
        <f t="shared" si="24"/>
        <v/>
      </c>
      <c r="AK31" s="122"/>
      <c r="AL31" s="74"/>
      <c r="AM31" s="74"/>
      <c r="AN31" s="74"/>
      <c r="AO31" s="74"/>
      <c r="AP31" s="74"/>
      <c r="AQ31" s="74"/>
      <c r="AR31" s="74"/>
      <c r="AS31" s="87"/>
      <c r="AT31" s="89"/>
      <c r="AU31" s="89"/>
    </row>
    <row r="32" spans="1:47" ht="14" x14ac:dyDescent="0.2">
      <c r="A32" s="94">
        <v>20</v>
      </c>
      <c r="B32" s="132"/>
      <c r="C32" s="48"/>
      <c r="D32" s="45"/>
      <c r="E32" s="45"/>
      <c r="F32" s="103"/>
      <c r="G32" s="103"/>
      <c r="H32" s="57"/>
      <c r="I32" s="69"/>
      <c r="J32" s="83" t="str">
        <f t="shared" si="2"/>
        <v/>
      </c>
      <c r="K32" s="31" t="str">
        <f t="shared" si="25"/>
        <v/>
      </c>
      <c r="L32" s="31" t="str">
        <f t="shared" si="4"/>
        <v/>
      </c>
      <c r="M32" s="31" t="str">
        <f t="shared" si="5"/>
        <v/>
      </c>
      <c r="N32" s="31" t="str">
        <f t="shared" si="6"/>
        <v/>
      </c>
      <c r="O32" s="110"/>
      <c r="P32" s="73" t="str">
        <f t="shared" si="7"/>
        <v/>
      </c>
      <c r="Q32" s="73" t="str">
        <f t="shared" si="8"/>
        <v/>
      </c>
      <c r="R32" s="73" t="str">
        <f t="shared" si="9"/>
        <v/>
      </c>
      <c r="S32" s="73" t="str">
        <f t="shared" si="10"/>
        <v/>
      </c>
      <c r="T32" s="73" t="str">
        <f t="shared" si="11"/>
        <v/>
      </c>
      <c r="U32" s="73" t="str">
        <f t="shared" si="0"/>
        <v xml:space="preserve"> </v>
      </c>
      <c r="V32" s="73" t="str">
        <f t="shared" si="12"/>
        <v/>
      </c>
      <c r="W32" s="73" t="str">
        <f t="shared" si="13"/>
        <v/>
      </c>
      <c r="X32" s="73" t="str">
        <f t="shared" si="1"/>
        <v xml:space="preserve"> </v>
      </c>
      <c r="Y32" s="110" t="str">
        <f t="shared" si="14"/>
        <v/>
      </c>
      <c r="Z32" s="73" t="str">
        <f t="shared" si="15"/>
        <v/>
      </c>
      <c r="AA32" s="73" t="str">
        <f t="shared" si="16"/>
        <v/>
      </c>
      <c r="AB32" s="73" t="str">
        <f t="shared" si="17"/>
        <v/>
      </c>
      <c r="AC32" s="73" t="str">
        <f t="shared" si="18"/>
        <v/>
      </c>
      <c r="AD32" s="73" t="str">
        <f t="shared" si="19"/>
        <v/>
      </c>
      <c r="AE32" s="73" t="str">
        <f t="shared" si="20"/>
        <v/>
      </c>
      <c r="AF32" s="14"/>
      <c r="AG32" s="40" t="str">
        <f t="shared" si="21"/>
        <v/>
      </c>
      <c r="AH32" s="40" t="str">
        <f t="shared" si="22"/>
        <v/>
      </c>
      <c r="AI32" s="40" t="str">
        <f t="shared" si="23"/>
        <v/>
      </c>
      <c r="AJ32" s="40" t="str">
        <f t="shared" si="24"/>
        <v/>
      </c>
      <c r="AK32" s="122"/>
      <c r="AL32" s="74"/>
      <c r="AM32" s="74"/>
      <c r="AN32" s="74"/>
      <c r="AO32" s="74"/>
      <c r="AP32" s="74"/>
      <c r="AQ32" s="74"/>
      <c r="AR32" s="74"/>
      <c r="AS32" s="87"/>
      <c r="AT32" s="89"/>
      <c r="AU32" s="89"/>
    </row>
    <row r="33" spans="1:47" ht="14" x14ac:dyDescent="0.2">
      <c r="A33" s="94">
        <v>21</v>
      </c>
      <c r="B33" s="132"/>
      <c r="C33" s="48"/>
      <c r="D33" s="45"/>
      <c r="E33" s="45"/>
      <c r="F33" s="103"/>
      <c r="G33" s="103"/>
      <c r="H33" s="57"/>
      <c r="I33" s="69"/>
      <c r="J33" s="83" t="str">
        <f t="shared" si="2"/>
        <v/>
      </c>
      <c r="K33" s="31" t="str">
        <f t="shared" si="25"/>
        <v/>
      </c>
      <c r="L33" s="31" t="str">
        <f t="shared" si="4"/>
        <v/>
      </c>
      <c r="M33" s="31" t="str">
        <f t="shared" si="5"/>
        <v/>
      </c>
      <c r="N33" s="31" t="str">
        <f t="shared" si="6"/>
        <v/>
      </c>
      <c r="O33" s="110"/>
      <c r="P33" s="73" t="str">
        <f t="shared" si="7"/>
        <v/>
      </c>
      <c r="Q33" s="73" t="str">
        <f t="shared" si="8"/>
        <v/>
      </c>
      <c r="R33" s="73" t="str">
        <f t="shared" si="9"/>
        <v/>
      </c>
      <c r="S33" s="73" t="str">
        <f t="shared" si="10"/>
        <v/>
      </c>
      <c r="T33" s="73" t="str">
        <f t="shared" si="11"/>
        <v/>
      </c>
      <c r="U33" s="73" t="str">
        <f t="shared" si="0"/>
        <v xml:space="preserve"> </v>
      </c>
      <c r="V33" s="73" t="str">
        <f t="shared" si="12"/>
        <v/>
      </c>
      <c r="W33" s="73" t="str">
        <f t="shared" si="13"/>
        <v/>
      </c>
      <c r="X33" s="73" t="str">
        <f t="shared" si="1"/>
        <v xml:space="preserve"> </v>
      </c>
      <c r="Y33" s="110" t="str">
        <f t="shared" si="14"/>
        <v/>
      </c>
      <c r="Z33" s="73" t="str">
        <f t="shared" si="15"/>
        <v/>
      </c>
      <c r="AA33" s="73" t="str">
        <f t="shared" si="16"/>
        <v/>
      </c>
      <c r="AB33" s="73" t="str">
        <f t="shared" si="17"/>
        <v/>
      </c>
      <c r="AC33" s="73" t="str">
        <f t="shared" si="18"/>
        <v/>
      </c>
      <c r="AD33" s="73" t="str">
        <f t="shared" si="19"/>
        <v/>
      </c>
      <c r="AE33" s="73" t="str">
        <f t="shared" si="20"/>
        <v/>
      </c>
      <c r="AF33" s="14"/>
      <c r="AG33" s="40" t="str">
        <f t="shared" si="21"/>
        <v/>
      </c>
      <c r="AH33" s="40" t="str">
        <f t="shared" si="22"/>
        <v/>
      </c>
      <c r="AI33" s="40" t="str">
        <f t="shared" si="23"/>
        <v/>
      </c>
      <c r="AJ33" s="40" t="str">
        <f t="shared" si="24"/>
        <v/>
      </c>
      <c r="AK33" s="122"/>
      <c r="AL33" s="74"/>
      <c r="AM33" s="74"/>
      <c r="AN33" s="74"/>
      <c r="AO33" s="74"/>
      <c r="AP33" s="74"/>
      <c r="AQ33" s="74"/>
      <c r="AR33" s="74"/>
      <c r="AS33" s="87"/>
      <c r="AT33" s="89"/>
      <c r="AU33" s="89"/>
    </row>
    <row r="34" spans="1:47" ht="14" x14ac:dyDescent="0.2">
      <c r="A34" s="94">
        <v>22</v>
      </c>
      <c r="B34" s="132"/>
      <c r="C34" s="48"/>
      <c r="D34" s="45"/>
      <c r="E34" s="45"/>
      <c r="F34" s="103"/>
      <c r="G34" s="103"/>
      <c r="H34" s="57"/>
      <c r="I34" s="69"/>
      <c r="J34" s="83" t="str">
        <f t="shared" si="2"/>
        <v/>
      </c>
      <c r="K34" s="31" t="str">
        <f t="shared" si="25"/>
        <v/>
      </c>
      <c r="L34" s="31" t="str">
        <f t="shared" si="4"/>
        <v/>
      </c>
      <c r="M34" s="31" t="str">
        <f t="shared" si="5"/>
        <v/>
      </c>
      <c r="N34" s="31" t="str">
        <f t="shared" si="6"/>
        <v/>
      </c>
      <c r="O34" s="110"/>
      <c r="P34" s="73" t="str">
        <f t="shared" si="7"/>
        <v/>
      </c>
      <c r="Q34" s="73" t="str">
        <f t="shared" si="8"/>
        <v/>
      </c>
      <c r="R34" s="73" t="str">
        <f t="shared" si="9"/>
        <v/>
      </c>
      <c r="S34" s="73" t="str">
        <f t="shared" si="10"/>
        <v/>
      </c>
      <c r="T34" s="73" t="str">
        <f t="shared" si="11"/>
        <v/>
      </c>
      <c r="U34" s="73" t="str">
        <f t="shared" si="0"/>
        <v xml:space="preserve"> </v>
      </c>
      <c r="V34" s="73" t="str">
        <f t="shared" si="12"/>
        <v/>
      </c>
      <c r="W34" s="73" t="str">
        <f t="shared" si="13"/>
        <v/>
      </c>
      <c r="X34" s="73" t="str">
        <f t="shared" si="1"/>
        <v xml:space="preserve"> </v>
      </c>
      <c r="Y34" s="110" t="str">
        <f t="shared" si="14"/>
        <v/>
      </c>
      <c r="Z34" s="73" t="str">
        <f t="shared" si="15"/>
        <v/>
      </c>
      <c r="AA34" s="73" t="str">
        <f t="shared" si="16"/>
        <v/>
      </c>
      <c r="AB34" s="73" t="str">
        <f t="shared" si="17"/>
        <v/>
      </c>
      <c r="AC34" s="73" t="str">
        <f t="shared" si="18"/>
        <v/>
      </c>
      <c r="AD34" s="73" t="str">
        <f t="shared" si="19"/>
        <v/>
      </c>
      <c r="AE34" s="73" t="str">
        <f t="shared" si="20"/>
        <v/>
      </c>
      <c r="AF34" s="14"/>
      <c r="AG34" s="40" t="str">
        <f t="shared" si="21"/>
        <v/>
      </c>
      <c r="AH34" s="40" t="str">
        <f t="shared" si="22"/>
        <v/>
      </c>
      <c r="AI34" s="40" t="str">
        <f t="shared" si="23"/>
        <v/>
      </c>
      <c r="AJ34" s="40" t="str">
        <f t="shared" si="24"/>
        <v/>
      </c>
      <c r="AK34" s="122"/>
      <c r="AL34" s="74"/>
      <c r="AM34" s="74"/>
      <c r="AN34" s="74"/>
      <c r="AO34" s="74"/>
      <c r="AP34" s="74"/>
      <c r="AQ34" s="74"/>
      <c r="AR34" s="74"/>
      <c r="AS34" s="87"/>
      <c r="AT34" s="89"/>
      <c r="AU34" s="89"/>
    </row>
    <row r="35" spans="1:47" ht="14" x14ac:dyDescent="0.2">
      <c r="A35" s="94">
        <v>23</v>
      </c>
      <c r="B35" s="132"/>
      <c r="C35" s="48"/>
      <c r="D35" s="45"/>
      <c r="E35" s="45"/>
      <c r="F35" s="103"/>
      <c r="G35" s="103"/>
      <c r="H35" s="57"/>
      <c r="I35" s="69"/>
      <c r="J35" s="83" t="str">
        <f t="shared" si="2"/>
        <v/>
      </c>
      <c r="K35" s="31" t="str">
        <f t="shared" si="25"/>
        <v/>
      </c>
      <c r="L35" s="31" t="str">
        <f t="shared" si="4"/>
        <v/>
      </c>
      <c r="M35" s="31" t="str">
        <f t="shared" si="5"/>
        <v/>
      </c>
      <c r="N35" s="31" t="str">
        <f t="shared" si="6"/>
        <v/>
      </c>
      <c r="O35" s="110"/>
      <c r="P35" s="73" t="str">
        <f t="shared" si="7"/>
        <v/>
      </c>
      <c r="Q35" s="73" t="str">
        <f t="shared" si="8"/>
        <v/>
      </c>
      <c r="R35" s="73" t="str">
        <f t="shared" si="9"/>
        <v/>
      </c>
      <c r="S35" s="73" t="str">
        <f t="shared" si="10"/>
        <v/>
      </c>
      <c r="T35" s="73" t="str">
        <f t="shared" si="11"/>
        <v/>
      </c>
      <c r="U35" s="73" t="str">
        <f t="shared" si="0"/>
        <v xml:space="preserve"> </v>
      </c>
      <c r="V35" s="73" t="str">
        <f t="shared" si="12"/>
        <v/>
      </c>
      <c r="W35" s="73" t="str">
        <f t="shared" si="13"/>
        <v/>
      </c>
      <c r="X35" s="73" t="str">
        <f t="shared" si="1"/>
        <v xml:space="preserve"> </v>
      </c>
      <c r="Y35" s="110" t="str">
        <f t="shared" si="14"/>
        <v/>
      </c>
      <c r="Z35" s="73" t="str">
        <f t="shared" si="15"/>
        <v/>
      </c>
      <c r="AA35" s="73" t="str">
        <f t="shared" si="16"/>
        <v/>
      </c>
      <c r="AB35" s="73" t="str">
        <f t="shared" si="17"/>
        <v/>
      </c>
      <c r="AC35" s="73" t="str">
        <f t="shared" si="18"/>
        <v/>
      </c>
      <c r="AD35" s="73" t="str">
        <f t="shared" si="19"/>
        <v/>
      </c>
      <c r="AE35" s="73" t="str">
        <f t="shared" si="20"/>
        <v/>
      </c>
      <c r="AF35" s="14"/>
      <c r="AG35" s="40" t="str">
        <f t="shared" si="21"/>
        <v/>
      </c>
      <c r="AH35" s="40" t="str">
        <f t="shared" si="22"/>
        <v/>
      </c>
      <c r="AI35" s="40" t="str">
        <f t="shared" si="23"/>
        <v/>
      </c>
      <c r="AJ35" s="40" t="str">
        <f t="shared" si="24"/>
        <v/>
      </c>
      <c r="AK35" s="122"/>
      <c r="AL35" s="74"/>
      <c r="AM35" s="74"/>
      <c r="AN35" s="74"/>
      <c r="AO35" s="74"/>
      <c r="AP35" s="74"/>
      <c r="AQ35" s="74"/>
      <c r="AR35" s="74"/>
      <c r="AS35" s="87"/>
      <c r="AT35" s="89"/>
      <c r="AU35" s="89"/>
    </row>
    <row r="36" spans="1:47" ht="14" x14ac:dyDescent="0.2">
      <c r="A36" s="94">
        <v>24</v>
      </c>
      <c r="B36" s="132"/>
      <c r="C36" s="48"/>
      <c r="D36" s="45"/>
      <c r="E36" s="45"/>
      <c r="F36" s="103"/>
      <c r="G36" s="103"/>
      <c r="H36" s="57"/>
      <c r="I36" s="69"/>
      <c r="J36" s="83" t="str">
        <f t="shared" si="2"/>
        <v/>
      </c>
      <c r="K36" s="31" t="str">
        <f t="shared" si="25"/>
        <v/>
      </c>
      <c r="L36" s="31" t="str">
        <f t="shared" si="4"/>
        <v/>
      </c>
      <c r="M36" s="31" t="str">
        <f t="shared" si="5"/>
        <v/>
      </c>
      <c r="N36" s="31" t="str">
        <f t="shared" si="6"/>
        <v/>
      </c>
      <c r="O36" s="110"/>
      <c r="P36" s="73" t="str">
        <f t="shared" si="7"/>
        <v/>
      </c>
      <c r="Q36" s="73" t="str">
        <f t="shared" si="8"/>
        <v/>
      </c>
      <c r="R36" s="73" t="str">
        <f t="shared" si="9"/>
        <v/>
      </c>
      <c r="S36" s="73" t="str">
        <f t="shared" si="10"/>
        <v/>
      </c>
      <c r="T36" s="73" t="str">
        <f t="shared" si="11"/>
        <v/>
      </c>
      <c r="U36" s="73" t="str">
        <f t="shared" si="0"/>
        <v xml:space="preserve"> </v>
      </c>
      <c r="V36" s="73" t="str">
        <f t="shared" si="12"/>
        <v/>
      </c>
      <c r="W36" s="73" t="str">
        <f t="shared" si="13"/>
        <v/>
      </c>
      <c r="X36" s="73" t="str">
        <f t="shared" si="1"/>
        <v xml:space="preserve"> </v>
      </c>
      <c r="Y36" s="110" t="str">
        <f t="shared" si="14"/>
        <v/>
      </c>
      <c r="Z36" s="73" t="str">
        <f t="shared" si="15"/>
        <v/>
      </c>
      <c r="AA36" s="73" t="str">
        <f t="shared" si="16"/>
        <v/>
      </c>
      <c r="AB36" s="73" t="str">
        <f t="shared" si="17"/>
        <v/>
      </c>
      <c r="AC36" s="73" t="str">
        <f t="shared" si="18"/>
        <v/>
      </c>
      <c r="AD36" s="73" t="str">
        <f t="shared" si="19"/>
        <v/>
      </c>
      <c r="AE36" s="73" t="str">
        <f t="shared" si="20"/>
        <v/>
      </c>
      <c r="AF36" s="14"/>
      <c r="AG36" s="40" t="str">
        <f t="shared" si="21"/>
        <v/>
      </c>
      <c r="AH36" s="40" t="str">
        <f t="shared" si="22"/>
        <v/>
      </c>
      <c r="AI36" s="40" t="str">
        <f t="shared" si="23"/>
        <v/>
      </c>
      <c r="AJ36" s="40" t="str">
        <f t="shared" si="24"/>
        <v/>
      </c>
      <c r="AK36" s="122"/>
      <c r="AL36" s="74"/>
      <c r="AM36" s="74"/>
      <c r="AN36" s="74"/>
      <c r="AO36" s="74"/>
      <c r="AP36" s="74"/>
      <c r="AQ36" s="74"/>
      <c r="AR36" s="74"/>
      <c r="AS36" s="87"/>
      <c r="AT36" s="89"/>
      <c r="AU36" s="89"/>
    </row>
    <row r="37" spans="1:47" ht="14" x14ac:dyDescent="0.2">
      <c r="A37" s="94">
        <v>25</v>
      </c>
      <c r="B37" s="132"/>
      <c r="C37" s="48"/>
      <c r="D37" s="45"/>
      <c r="E37" s="45"/>
      <c r="F37" s="103"/>
      <c r="G37" s="103"/>
      <c r="H37" s="57"/>
      <c r="I37" s="69"/>
      <c r="J37" s="83" t="str">
        <f t="shared" si="2"/>
        <v/>
      </c>
      <c r="K37" s="31" t="str">
        <f t="shared" si="25"/>
        <v/>
      </c>
      <c r="L37" s="31" t="str">
        <f t="shared" si="4"/>
        <v/>
      </c>
      <c r="M37" s="31" t="str">
        <f t="shared" si="5"/>
        <v/>
      </c>
      <c r="N37" s="31" t="str">
        <f t="shared" si="6"/>
        <v/>
      </c>
      <c r="O37" s="110"/>
      <c r="P37" s="73" t="str">
        <f t="shared" si="7"/>
        <v/>
      </c>
      <c r="Q37" s="73" t="str">
        <f t="shared" si="8"/>
        <v/>
      </c>
      <c r="R37" s="73" t="str">
        <f t="shared" si="9"/>
        <v/>
      </c>
      <c r="S37" s="73" t="str">
        <f t="shared" si="10"/>
        <v/>
      </c>
      <c r="T37" s="73" t="str">
        <f t="shared" si="11"/>
        <v/>
      </c>
      <c r="U37" s="73" t="str">
        <f t="shared" si="0"/>
        <v xml:space="preserve"> </v>
      </c>
      <c r="V37" s="73" t="str">
        <f t="shared" si="12"/>
        <v/>
      </c>
      <c r="W37" s="73" t="str">
        <f t="shared" si="13"/>
        <v/>
      </c>
      <c r="X37" s="73" t="str">
        <f t="shared" si="1"/>
        <v xml:space="preserve"> </v>
      </c>
      <c r="Y37" s="110" t="str">
        <f t="shared" si="14"/>
        <v/>
      </c>
      <c r="Z37" s="73" t="str">
        <f t="shared" si="15"/>
        <v/>
      </c>
      <c r="AA37" s="73" t="str">
        <f t="shared" si="16"/>
        <v/>
      </c>
      <c r="AB37" s="73" t="str">
        <f t="shared" si="17"/>
        <v/>
      </c>
      <c r="AC37" s="73" t="str">
        <f t="shared" si="18"/>
        <v/>
      </c>
      <c r="AD37" s="73" t="str">
        <f t="shared" si="19"/>
        <v/>
      </c>
      <c r="AE37" s="73" t="str">
        <f t="shared" si="20"/>
        <v/>
      </c>
      <c r="AF37" s="14"/>
      <c r="AG37" s="40" t="str">
        <f t="shared" si="21"/>
        <v/>
      </c>
      <c r="AH37" s="40" t="str">
        <f t="shared" si="22"/>
        <v/>
      </c>
      <c r="AI37" s="40" t="str">
        <f t="shared" si="23"/>
        <v/>
      </c>
      <c r="AJ37" s="40" t="str">
        <f t="shared" si="24"/>
        <v/>
      </c>
      <c r="AK37" s="122"/>
      <c r="AL37" s="74"/>
      <c r="AM37" s="74"/>
      <c r="AN37" s="74"/>
      <c r="AO37" s="74"/>
      <c r="AP37" s="74"/>
      <c r="AQ37" s="74"/>
      <c r="AR37" s="74"/>
      <c r="AS37" s="87"/>
      <c r="AT37" s="89"/>
      <c r="AU37" s="89"/>
    </row>
    <row r="38" spans="1:47" ht="14" x14ac:dyDescent="0.2">
      <c r="A38" s="94">
        <v>26</v>
      </c>
      <c r="B38" s="132"/>
      <c r="C38" s="48"/>
      <c r="D38" s="45"/>
      <c r="E38" s="45"/>
      <c r="F38" s="45"/>
      <c r="G38" s="45"/>
      <c r="H38" s="96"/>
      <c r="I38" s="69"/>
      <c r="J38" s="83" t="str">
        <f t="shared" si="2"/>
        <v/>
      </c>
      <c r="K38" s="31" t="str">
        <f t="shared" si="25"/>
        <v/>
      </c>
      <c r="L38" s="31" t="str">
        <f t="shared" si="4"/>
        <v/>
      </c>
      <c r="M38" s="31" t="str">
        <f t="shared" si="5"/>
        <v/>
      </c>
      <c r="N38" s="31" t="str">
        <f t="shared" si="6"/>
        <v/>
      </c>
      <c r="O38" s="110"/>
      <c r="P38" s="73" t="str">
        <f t="shared" si="7"/>
        <v/>
      </c>
      <c r="Q38" s="73" t="str">
        <f t="shared" si="8"/>
        <v/>
      </c>
      <c r="R38" s="73" t="str">
        <f t="shared" si="9"/>
        <v/>
      </c>
      <c r="S38" s="73" t="str">
        <f t="shared" si="10"/>
        <v/>
      </c>
      <c r="T38" s="73" t="str">
        <f t="shared" si="11"/>
        <v/>
      </c>
      <c r="U38" s="73" t="str">
        <f t="shared" si="0"/>
        <v xml:space="preserve"> </v>
      </c>
      <c r="V38" s="73" t="str">
        <f t="shared" si="12"/>
        <v/>
      </c>
      <c r="W38" s="73" t="str">
        <f t="shared" si="13"/>
        <v/>
      </c>
      <c r="X38" s="73" t="str">
        <f t="shared" si="1"/>
        <v xml:space="preserve"> </v>
      </c>
      <c r="Y38" s="110" t="str">
        <f t="shared" si="14"/>
        <v/>
      </c>
      <c r="Z38" s="73" t="str">
        <f t="shared" si="15"/>
        <v/>
      </c>
      <c r="AA38" s="73" t="str">
        <f t="shared" si="16"/>
        <v/>
      </c>
      <c r="AB38" s="73" t="str">
        <f t="shared" si="17"/>
        <v/>
      </c>
      <c r="AC38" s="73" t="str">
        <f t="shared" si="18"/>
        <v/>
      </c>
      <c r="AD38" s="73" t="str">
        <f t="shared" si="19"/>
        <v/>
      </c>
      <c r="AE38" s="73" t="str">
        <f t="shared" si="20"/>
        <v/>
      </c>
      <c r="AF38" s="53"/>
      <c r="AG38" s="40" t="str">
        <f t="shared" si="21"/>
        <v/>
      </c>
      <c r="AH38" s="40" t="str">
        <f t="shared" si="22"/>
        <v/>
      </c>
      <c r="AI38" s="40" t="str">
        <f t="shared" si="23"/>
        <v/>
      </c>
      <c r="AJ38" s="40" t="str">
        <f t="shared" si="24"/>
        <v/>
      </c>
      <c r="AK38" s="122"/>
      <c r="AL38" s="74"/>
      <c r="AM38" s="74"/>
      <c r="AN38" s="74"/>
      <c r="AO38" s="74"/>
      <c r="AP38" s="74"/>
      <c r="AQ38" s="74"/>
      <c r="AR38" s="74"/>
      <c r="AS38" s="87"/>
      <c r="AT38" s="89"/>
      <c r="AU38" s="89"/>
    </row>
    <row r="39" spans="1:47" ht="14" x14ac:dyDescent="0.2">
      <c r="A39" s="94">
        <v>27</v>
      </c>
      <c r="B39" s="132"/>
      <c r="C39" s="48"/>
      <c r="D39" s="45"/>
      <c r="E39" s="45"/>
      <c r="F39" s="45"/>
      <c r="G39" s="45"/>
      <c r="H39" s="96"/>
      <c r="I39" s="69"/>
      <c r="J39" s="83" t="str">
        <f t="shared" si="2"/>
        <v/>
      </c>
      <c r="K39" s="31" t="str">
        <f t="shared" si="25"/>
        <v/>
      </c>
      <c r="L39" s="31" t="str">
        <f t="shared" si="4"/>
        <v/>
      </c>
      <c r="M39" s="31" t="str">
        <f t="shared" si="5"/>
        <v/>
      </c>
      <c r="N39" s="31" t="str">
        <f t="shared" si="6"/>
        <v/>
      </c>
      <c r="O39" s="110"/>
      <c r="P39" s="73" t="str">
        <f t="shared" si="7"/>
        <v/>
      </c>
      <c r="Q39" s="73" t="str">
        <f t="shared" si="8"/>
        <v/>
      </c>
      <c r="R39" s="73" t="str">
        <f t="shared" si="9"/>
        <v/>
      </c>
      <c r="S39" s="73" t="str">
        <f t="shared" si="10"/>
        <v/>
      </c>
      <c r="T39" s="73" t="str">
        <f t="shared" si="11"/>
        <v/>
      </c>
      <c r="U39" s="73" t="str">
        <f t="shared" si="0"/>
        <v xml:space="preserve"> </v>
      </c>
      <c r="V39" s="73" t="str">
        <f t="shared" si="12"/>
        <v/>
      </c>
      <c r="W39" s="73" t="str">
        <f t="shared" si="13"/>
        <v/>
      </c>
      <c r="X39" s="73" t="str">
        <f t="shared" si="1"/>
        <v xml:space="preserve"> </v>
      </c>
      <c r="Y39" s="110" t="str">
        <f t="shared" si="14"/>
        <v/>
      </c>
      <c r="Z39" s="73" t="str">
        <f t="shared" si="15"/>
        <v/>
      </c>
      <c r="AA39" s="73" t="str">
        <f t="shared" si="16"/>
        <v/>
      </c>
      <c r="AB39" s="73" t="str">
        <f t="shared" si="17"/>
        <v/>
      </c>
      <c r="AC39" s="73" t="str">
        <f t="shared" si="18"/>
        <v/>
      </c>
      <c r="AD39" s="73" t="str">
        <f t="shared" si="19"/>
        <v/>
      </c>
      <c r="AE39" s="73" t="str">
        <f t="shared" si="20"/>
        <v/>
      </c>
      <c r="AF39" s="53"/>
      <c r="AG39" s="40" t="str">
        <f t="shared" si="21"/>
        <v/>
      </c>
      <c r="AH39" s="40" t="str">
        <f t="shared" si="22"/>
        <v/>
      </c>
      <c r="AI39" s="40" t="str">
        <f t="shared" si="23"/>
        <v/>
      </c>
      <c r="AJ39" s="40" t="str">
        <f t="shared" si="24"/>
        <v/>
      </c>
      <c r="AK39" s="122"/>
      <c r="AL39" s="74"/>
      <c r="AM39" s="74"/>
      <c r="AN39" s="74"/>
      <c r="AO39" s="74"/>
      <c r="AP39" s="74"/>
      <c r="AQ39" s="74"/>
      <c r="AR39" s="74"/>
      <c r="AS39" s="87"/>
      <c r="AT39" s="89"/>
      <c r="AU39" s="89"/>
    </row>
    <row r="40" spans="1:47" ht="15.75" customHeight="1" x14ac:dyDescent="0.2">
      <c r="A40" s="141">
        <v>28</v>
      </c>
      <c r="B40" s="138"/>
      <c r="C40" s="28"/>
      <c r="D40" s="88"/>
      <c r="E40" s="88"/>
      <c r="F40" s="81"/>
      <c r="G40" s="81"/>
      <c r="H40" s="84"/>
      <c r="I40" s="63"/>
      <c r="J40" s="83" t="str">
        <f t="shared" si="2"/>
        <v/>
      </c>
      <c r="K40" s="31" t="str">
        <f t="shared" si="25"/>
        <v/>
      </c>
      <c r="L40" s="31" t="str">
        <f t="shared" si="4"/>
        <v/>
      </c>
      <c r="M40" s="31" t="str">
        <f t="shared" si="5"/>
        <v/>
      </c>
      <c r="N40" s="31" t="str">
        <f t="shared" si="6"/>
        <v/>
      </c>
      <c r="O40" s="41"/>
      <c r="P40" s="73" t="str">
        <f t="shared" si="7"/>
        <v/>
      </c>
      <c r="Q40" s="73" t="str">
        <f t="shared" si="8"/>
        <v/>
      </c>
      <c r="R40" s="73" t="str">
        <f t="shared" si="9"/>
        <v/>
      </c>
      <c r="S40" s="73" t="str">
        <f t="shared" si="10"/>
        <v/>
      </c>
      <c r="T40" s="73" t="str">
        <f t="shared" si="11"/>
        <v/>
      </c>
      <c r="U40" s="73" t="str">
        <f t="shared" si="0"/>
        <v xml:space="preserve"> </v>
      </c>
      <c r="V40" s="73" t="str">
        <f t="shared" si="12"/>
        <v/>
      </c>
      <c r="W40" s="73" t="str">
        <f t="shared" si="13"/>
        <v/>
      </c>
      <c r="X40" s="73" t="str">
        <f t="shared" si="1"/>
        <v xml:space="preserve"> </v>
      </c>
      <c r="Y40" s="51" t="str">
        <f t="shared" si="14"/>
        <v/>
      </c>
      <c r="Z40" s="73" t="str">
        <f t="shared" si="15"/>
        <v/>
      </c>
      <c r="AA40" s="73" t="str">
        <f t="shared" si="16"/>
        <v/>
      </c>
      <c r="AB40" s="73" t="str">
        <f t="shared" si="17"/>
        <v/>
      </c>
      <c r="AC40" s="73" t="str">
        <f t="shared" si="18"/>
        <v/>
      </c>
      <c r="AD40" s="73" t="str">
        <f t="shared" si="19"/>
        <v/>
      </c>
      <c r="AE40" s="73" t="str">
        <f t="shared" si="20"/>
        <v/>
      </c>
      <c r="AF40" s="53"/>
      <c r="AG40" s="40" t="str">
        <f t="shared" si="21"/>
        <v/>
      </c>
      <c r="AH40" s="40" t="str">
        <f t="shared" si="22"/>
        <v/>
      </c>
      <c r="AI40" s="40" t="str">
        <f t="shared" si="23"/>
        <v/>
      </c>
      <c r="AJ40" s="40" t="str">
        <f t="shared" si="24"/>
        <v/>
      </c>
      <c r="AK40" s="47"/>
      <c r="AL40" s="87"/>
      <c r="AM40" s="87"/>
      <c r="AN40" s="87"/>
      <c r="AO40" s="87"/>
      <c r="AP40" s="87"/>
      <c r="AQ40" s="87"/>
      <c r="AR40" s="87"/>
      <c r="AS40" s="87"/>
      <c r="AT40" s="89"/>
      <c r="AU40" s="89"/>
    </row>
    <row r="41" spans="1:47" ht="15.75" customHeight="1" x14ac:dyDescent="0.2">
      <c r="A41" s="37"/>
      <c r="B41" s="131"/>
      <c r="C41" s="131"/>
      <c r="D41" s="127"/>
      <c r="E41" s="127"/>
      <c r="F41" s="131"/>
      <c r="G41" s="131"/>
      <c r="H41" s="104"/>
      <c r="I41" s="169" t="s">
        <v>46</v>
      </c>
      <c r="J41" s="169"/>
      <c r="K41" s="169"/>
      <c r="L41" s="169"/>
      <c r="M41" s="169"/>
      <c r="N41" s="169"/>
      <c r="O41" s="170"/>
      <c r="P41" s="118">
        <f t="shared" ref="P41:X41" si="26">SUM(P13:P40)</f>
        <v>0</v>
      </c>
      <c r="Q41" s="118">
        <f t="shared" si="26"/>
        <v>0</v>
      </c>
      <c r="R41" s="118">
        <f t="shared" si="26"/>
        <v>0</v>
      </c>
      <c r="S41" s="118">
        <f t="shared" si="26"/>
        <v>0</v>
      </c>
      <c r="T41" s="118">
        <f t="shared" si="26"/>
        <v>0</v>
      </c>
      <c r="U41" s="118">
        <f t="shared" si="26"/>
        <v>0</v>
      </c>
      <c r="V41" s="118">
        <f t="shared" si="26"/>
        <v>0</v>
      </c>
      <c r="W41" s="118">
        <f t="shared" si="26"/>
        <v>0</v>
      </c>
      <c r="X41" s="118">
        <f t="shared" si="26"/>
        <v>0</v>
      </c>
      <c r="Y41" s="118"/>
      <c r="Z41" s="118">
        <f t="shared" ref="Z41:AE41" si="27">SUM(Z13:Z40)</f>
        <v>0</v>
      </c>
      <c r="AA41" s="118">
        <f t="shared" si="27"/>
        <v>0</v>
      </c>
      <c r="AB41" s="118">
        <f t="shared" si="27"/>
        <v>0</v>
      </c>
      <c r="AC41" s="118">
        <f t="shared" si="27"/>
        <v>0</v>
      </c>
      <c r="AD41" s="118">
        <f t="shared" si="27"/>
        <v>0</v>
      </c>
      <c r="AE41" s="118">
        <f t="shared" si="27"/>
        <v>0</v>
      </c>
      <c r="AF41" s="108" t="s">
        <v>47</v>
      </c>
      <c r="AG41" s="40">
        <f>COUNT(AG13:AG40)</f>
        <v>0</v>
      </c>
      <c r="AH41" s="40">
        <f>COUNT(AH13:AH40)</f>
        <v>0</v>
      </c>
      <c r="AI41" s="40">
        <f>COUNT(AI13:AI40)</f>
        <v>0</v>
      </c>
      <c r="AJ41" s="40">
        <f>COUNT(AJ13:AJ40)</f>
        <v>0</v>
      </c>
      <c r="AK41" s="122"/>
      <c r="AL41" s="74"/>
      <c r="AM41" s="74"/>
      <c r="AN41" s="74"/>
      <c r="AO41" s="74"/>
      <c r="AP41" s="74"/>
      <c r="AQ41" s="74"/>
      <c r="AR41" s="74"/>
      <c r="AS41" s="87"/>
      <c r="AT41" s="89"/>
      <c r="AU41" s="89"/>
    </row>
    <row r="42" spans="1:47" ht="15.75" customHeight="1" x14ac:dyDescent="0.2">
      <c r="A42" s="16"/>
      <c r="B42" s="117"/>
      <c r="C42" s="89"/>
      <c r="D42" s="117"/>
      <c r="E42" s="117"/>
      <c r="F42" s="16"/>
      <c r="G42" s="16"/>
      <c r="H42" s="86"/>
      <c r="I42" s="163" t="s">
        <v>48</v>
      </c>
      <c r="J42" s="163"/>
      <c r="K42" s="163"/>
      <c r="L42" s="163"/>
      <c r="M42" s="163"/>
      <c r="N42" s="163"/>
      <c r="O42" s="166"/>
      <c r="P42" s="162" t="e">
        <f>Q41/(Q41+R41)</f>
        <v>#DIV/0!</v>
      </c>
      <c r="Q42" s="162"/>
      <c r="R42" s="162"/>
      <c r="S42" s="162" t="e">
        <f>T41/(T41+U41)</f>
        <v>#DIV/0!</v>
      </c>
      <c r="T42" s="162"/>
      <c r="U42" s="162"/>
      <c r="V42" s="162" t="e">
        <f>W41/(W41+X41)</f>
        <v>#DIV/0!</v>
      </c>
      <c r="W42" s="162"/>
      <c r="X42" s="162"/>
      <c r="Y42" s="118"/>
      <c r="Z42" s="29" t="e">
        <f t="shared" ref="Z42:AE42" si="28">Z41/COUNT(Z13:Z40)</f>
        <v>#DIV/0!</v>
      </c>
      <c r="AA42" s="29" t="e">
        <f t="shared" si="28"/>
        <v>#DIV/0!</v>
      </c>
      <c r="AB42" s="29" t="e">
        <f t="shared" si="28"/>
        <v>#DIV/0!</v>
      </c>
      <c r="AC42" s="29" t="e">
        <f t="shared" si="28"/>
        <v>#DIV/0!</v>
      </c>
      <c r="AD42" s="29" t="e">
        <f t="shared" si="28"/>
        <v>#DIV/0!</v>
      </c>
      <c r="AE42" s="29" t="e">
        <f t="shared" si="28"/>
        <v>#DIV/0!</v>
      </c>
      <c r="AF42" s="61" t="s">
        <v>49</v>
      </c>
      <c r="AG42" s="54" t="e">
        <f>AG41/(SUM(AG41:AJ41))</f>
        <v>#DIV/0!</v>
      </c>
      <c r="AH42" s="54" t="e">
        <f>AH41/(SUM(AG41:AJ41))</f>
        <v>#DIV/0!</v>
      </c>
      <c r="AI42" s="54" t="e">
        <f>AI41/(SUM(AG41:AJ41))</f>
        <v>#DIV/0!</v>
      </c>
      <c r="AJ42" s="54" t="e">
        <f>AJ41/(SUM(AG41:AJ41))</f>
        <v>#DIV/0!</v>
      </c>
      <c r="AK42" s="122"/>
      <c r="AL42" s="74"/>
      <c r="AM42" s="74"/>
      <c r="AN42" s="74"/>
      <c r="AO42" s="74"/>
      <c r="AP42" s="74"/>
      <c r="AQ42" s="74"/>
      <c r="AR42" s="74"/>
      <c r="AS42" s="87"/>
      <c r="AT42" s="89"/>
      <c r="AU42" s="89"/>
    </row>
    <row r="43" spans="1:47" ht="15.75" customHeight="1" x14ac:dyDescent="0.2">
      <c r="A43" s="16"/>
      <c r="B43" s="117"/>
      <c r="C43" s="117"/>
      <c r="D43" s="117"/>
      <c r="E43" s="117"/>
      <c r="F43" s="16"/>
      <c r="G43" s="16"/>
      <c r="H43" s="86"/>
      <c r="I43" s="163"/>
      <c r="J43" s="163"/>
      <c r="K43" s="163"/>
      <c r="L43" s="163"/>
      <c r="M43" s="163"/>
      <c r="N43" s="163"/>
      <c r="O43" s="166"/>
      <c r="P43" s="154"/>
      <c r="Q43" s="154"/>
      <c r="R43" s="154"/>
      <c r="S43" s="154"/>
      <c r="T43" s="154"/>
      <c r="U43" s="154"/>
      <c r="V43" s="154"/>
      <c r="W43" s="154"/>
      <c r="X43" s="154"/>
      <c r="Y43" s="118"/>
      <c r="Z43" s="118"/>
      <c r="AA43" s="118"/>
      <c r="AB43" s="13"/>
      <c r="AC43" s="118"/>
      <c r="AD43" s="118"/>
      <c r="AE43" s="73"/>
      <c r="AF43" s="122"/>
      <c r="AG43" s="95"/>
      <c r="AH43" s="95"/>
      <c r="AI43" s="95"/>
      <c r="AJ43" s="95"/>
      <c r="AK43" s="74"/>
      <c r="AL43" s="74"/>
      <c r="AM43" s="74"/>
      <c r="AN43" s="74"/>
      <c r="AO43" s="74"/>
      <c r="AP43" s="74"/>
      <c r="AQ43" s="74"/>
      <c r="AR43" s="74"/>
      <c r="AS43" s="87"/>
      <c r="AT43" s="89"/>
      <c r="AU43" s="89"/>
    </row>
    <row r="44" spans="1:47" x14ac:dyDescent="0.2">
      <c r="A44" s="16"/>
      <c r="B44" s="116"/>
      <c r="C44" s="89"/>
      <c r="D44" s="117"/>
      <c r="E44" s="117"/>
      <c r="F44" s="117"/>
      <c r="G44" s="117"/>
      <c r="H44" s="91"/>
      <c r="I44" s="163" t="s">
        <v>50</v>
      </c>
      <c r="J44" s="163"/>
      <c r="K44" s="163"/>
      <c r="L44" s="163"/>
      <c r="M44" s="163"/>
      <c r="N44" s="163"/>
      <c r="O44" s="164"/>
      <c r="P44" s="165">
        <f>P41*$N45</f>
        <v>0</v>
      </c>
      <c r="Q44" s="165"/>
      <c r="R44" s="165"/>
      <c r="S44" s="165">
        <f>S41*$N45</f>
        <v>0</v>
      </c>
      <c r="T44" s="165"/>
      <c r="U44" s="165"/>
      <c r="V44" s="165">
        <f>V41*$N45</f>
        <v>0</v>
      </c>
      <c r="W44" s="165"/>
      <c r="X44" s="165"/>
      <c r="Y44" s="146"/>
      <c r="Z44" s="13"/>
      <c r="AA44" s="13"/>
      <c r="AB44" s="13"/>
      <c r="AC44" s="13"/>
      <c r="AD44" s="13"/>
      <c r="AE44" s="65"/>
      <c r="AF44" s="77"/>
      <c r="AK44" s="89"/>
      <c r="AL44" s="89"/>
      <c r="AM44" s="89"/>
      <c r="AN44" s="89"/>
      <c r="AO44" s="89"/>
      <c r="AP44" s="89"/>
      <c r="AQ44" s="89"/>
      <c r="AR44" s="89"/>
      <c r="AS44" s="87"/>
      <c r="AT44" s="89"/>
      <c r="AU44" s="89"/>
    </row>
    <row r="45" spans="1:47" x14ac:dyDescent="0.2">
      <c r="A45" s="16"/>
      <c r="B45" s="117"/>
      <c r="C45" s="117"/>
      <c r="D45" s="117"/>
      <c r="E45" s="117"/>
      <c r="F45" s="117"/>
      <c r="G45" s="117"/>
      <c r="H45" s="91"/>
      <c r="I45" s="155" t="s">
        <v>51</v>
      </c>
      <c r="J45" s="155"/>
      <c r="K45" s="155"/>
      <c r="L45" s="155"/>
      <c r="M45" s="155"/>
      <c r="N45" s="156">
        <f>D8</f>
        <v>0</v>
      </c>
      <c r="O45" s="156"/>
      <c r="P45" s="3"/>
      <c r="Q45" s="121"/>
      <c r="R45" s="9"/>
      <c r="S45" s="9"/>
      <c r="T45" s="9"/>
      <c r="U45" s="9"/>
      <c r="V45" s="9"/>
      <c r="W45" s="9"/>
      <c r="X45" s="9"/>
      <c r="Y45" s="9"/>
      <c r="Z45" s="128"/>
      <c r="AA45" s="128"/>
      <c r="AB45" s="128"/>
      <c r="AC45" s="128"/>
      <c r="AD45" s="128"/>
      <c r="AE45" s="49"/>
      <c r="AF45" s="4"/>
      <c r="AG45" s="4"/>
      <c r="AH45" s="4"/>
      <c r="AI45" s="4"/>
      <c r="AJ45" s="4"/>
      <c r="AK45" s="4"/>
      <c r="AL45" s="4"/>
      <c r="AM45" s="4"/>
      <c r="AN45" s="4"/>
      <c r="AO45" s="4"/>
      <c r="AP45" s="4"/>
      <c r="AQ45" s="4"/>
      <c r="AR45" s="4"/>
      <c r="AS45" s="87"/>
      <c r="AT45" s="89"/>
      <c r="AU45" s="89"/>
    </row>
    <row r="46" spans="1:47" ht="14" x14ac:dyDescent="0.2">
      <c r="A46" s="161" t="s">
        <v>52</v>
      </c>
      <c r="B46" s="161"/>
      <c r="C46" s="161"/>
      <c r="D46" s="161"/>
      <c r="E46" s="161"/>
      <c r="F46" s="161"/>
      <c r="G46" s="87"/>
      <c r="H46" s="87"/>
      <c r="I46" s="150"/>
      <c r="J46" s="150"/>
      <c r="K46" s="150"/>
      <c r="L46" s="85"/>
      <c r="M46" s="150"/>
      <c r="N46" s="150"/>
      <c r="O46" s="150"/>
      <c r="P46" s="87"/>
      <c r="Q46" s="148"/>
      <c r="R46" s="167" t="s">
        <v>53</v>
      </c>
      <c r="S46" s="167"/>
      <c r="T46" s="167"/>
      <c r="U46" s="167"/>
      <c r="V46" s="167"/>
      <c r="W46" s="167"/>
      <c r="X46" s="167"/>
      <c r="Y46" s="167"/>
      <c r="Z46" s="167"/>
      <c r="AA46" s="167"/>
      <c r="AB46" s="167"/>
      <c r="AC46" s="167"/>
      <c r="AD46" s="167"/>
      <c r="AE46" s="167"/>
      <c r="AF46" s="47"/>
      <c r="AG46" s="87"/>
      <c r="AH46" s="87"/>
      <c r="AI46" s="87"/>
      <c r="AJ46" s="87"/>
      <c r="AK46" s="87"/>
      <c r="AL46" s="87"/>
      <c r="AM46" s="87"/>
      <c r="AN46" s="87"/>
      <c r="AO46" s="87"/>
      <c r="AP46" s="87"/>
      <c r="AQ46" s="87"/>
      <c r="AR46" s="87"/>
      <c r="AS46" s="87"/>
      <c r="AT46" s="89"/>
      <c r="AU46" s="89"/>
    </row>
    <row r="47" spans="1:47" ht="14" x14ac:dyDescent="0.2">
      <c r="A47" s="161" t="s">
        <v>54</v>
      </c>
      <c r="B47" s="161"/>
      <c r="C47" s="161"/>
      <c r="D47" s="161"/>
      <c r="E47" s="161"/>
      <c r="F47" s="161"/>
      <c r="G47" s="161"/>
      <c r="H47" s="161"/>
      <c r="I47" s="161"/>
      <c r="J47" s="161"/>
      <c r="K47" s="161"/>
      <c r="L47" s="161"/>
      <c r="M47" s="161"/>
      <c r="N47" s="161"/>
      <c r="O47" s="87"/>
      <c r="P47" s="87"/>
      <c r="Q47" s="148"/>
      <c r="R47" s="168" t="s">
        <v>55</v>
      </c>
      <c r="S47" s="168"/>
      <c r="T47" s="168"/>
      <c r="U47" s="168"/>
      <c r="V47" s="168"/>
      <c r="W47" s="168"/>
      <c r="X47" s="168"/>
      <c r="Y47" s="168"/>
      <c r="Z47" s="168"/>
      <c r="AA47" s="168"/>
      <c r="AB47" s="168"/>
      <c r="AC47" s="168"/>
      <c r="AD47" s="168"/>
      <c r="AE47" s="168"/>
      <c r="AF47" s="47"/>
      <c r="AG47" s="87"/>
      <c r="AH47" s="87"/>
      <c r="AI47" s="87"/>
      <c r="AJ47" s="87"/>
      <c r="AK47" s="87"/>
      <c r="AL47" s="87"/>
      <c r="AM47" s="87"/>
      <c r="AN47" s="87"/>
      <c r="AO47" s="87"/>
      <c r="AP47" s="87"/>
      <c r="AQ47" s="87"/>
      <c r="AR47" s="87"/>
      <c r="AS47" s="87"/>
      <c r="AT47" s="89"/>
      <c r="AU47" s="89"/>
    </row>
    <row r="48" spans="1:47" ht="14" x14ac:dyDescent="0.2">
      <c r="A48" s="161" t="s">
        <v>56</v>
      </c>
      <c r="B48" s="161"/>
      <c r="C48" s="161"/>
      <c r="D48" s="161"/>
      <c r="E48" s="161"/>
      <c r="F48" s="161"/>
      <c r="G48" s="161"/>
      <c r="H48" s="161"/>
      <c r="I48" s="161"/>
      <c r="J48" s="161"/>
      <c r="K48" s="161"/>
      <c r="L48" s="161"/>
      <c r="M48" s="161"/>
      <c r="N48" s="161"/>
      <c r="O48" s="87"/>
      <c r="P48" s="87"/>
      <c r="Q48" s="148"/>
      <c r="R48" s="152" t="s">
        <v>57</v>
      </c>
      <c r="S48" s="152"/>
      <c r="T48" s="152"/>
      <c r="U48" s="152"/>
      <c r="V48" s="152"/>
      <c r="W48" s="152"/>
      <c r="X48" s="152"/>
      <c r="Y48" s="152"/>
      <c r="Z48" s="152"/>
      <c r="AA48" s="152"/>
      <c r="AB48" s="152"/>
      <c r="AC48" s="152"/>
      <c r="AD48" s="152"/>
      <c r="AE48" s="152"/>
      <c r="AF48" s="47"/>
      <c r="AG48" s="87"/>
      <c r="AH48" s="87"/>
      <c r="AI48" s="87"/>
      <c r="AJ48" s="87"/>
      <c r="AK48" s="87"/>
      <c r="AL48" s="87"/>
      <c r="AM48" s="87"/>
      <c r="AN48" s="87"/>
      <c r="AO48" s="87"/>
      <c r="AP48" s="87"/>
      <c r="AQ48" s="87"/>
      <c r="AR48" s="87"/>
      <c r="AS48" s="87"/>
      <c r="AT48" s="89"/>
      <c r="AU48" s="89"/>
    </row>
    <row r="49" spans="1:47" ht="14" x14ac:dyDescent="0.2">
      <c r="A49" s="161" t="s">
        <v>58</v>
      </c>
      <c r="B49" s="161"/>
      <c r="C49" s="161"/>
      <c r="D49" s="161"/>
      <c r="E49" s="161"/>
      <c r="F49" s="161"/>
      <c r="G49" s="161"/>
      <c r="H49" s="161"/>
      <c r="I49" s="161"/>
      <c r="J49" s="161"/>
      <c r="K49" s="161"/>
      <c r="L49" s="161"/>
      <c r="M49" s="161"/>
      <c r="N49" s="161"/>
      <c r="O49" s="87"/>
      <c r="P49" s="87"/>
      <c r="Q49" s="148"/>
      <c r="R49" s="152" t="s">
        <v>59</v>
      </c>
      <c r="S49" s="152"/>
      <c r="T49" s="152"/>
      <c r="U49" s="152"/>
      <c r="V49" s="152"/>
      <c r="W49" s="152"/>
      <c r="X49" s="152"/>
      <c r="Y49" s="152"/>
      <c r="Z49" s="152"/>
      <c r="AA49" s="152"/>
      <c r="AB49" s="152"/>
      <c r="AC49" s="152"/>
      <c r="AD49" s="152"/>
      <c r="AE49" s="152"/>
      <c r="AF49" s="47"/>
      <c r="AG49" s="87"/>
      <c r="AH49" s="87"/>
      <c r="AI49" s="87"/>
      <c r="AJ49" s="87"/>
      <c r="AK49" s="87"/>
      <c r="AL49" s="87"/>
      <c r="AM49" s="87"/>
      <c r="AN49" s="87"/>
      <c r="AO49" s="87"/>
      <c r="AP49" s="87"/>
      <c r="AQ49" s="87"/>
      <c r="AR49" s="87"/>
      <c r="AS49" s="87"/>
      <c r="AT49" s="89"/>
      <c r="AU49" s="89"/>
    </row>
    <row r="50" spans="1:47" ht="14" x14ac:dyDescent="0.2">
      <c r="A50" s="87"/>
      <c r="B50" s="87"/>
      <c r="C50" s="87"/>
      <c r="D50" s="87"/>
      <c r="E50" s="87"/>
      <c r="F50" s="87"/>
      <c r="G50" s="87"/>
      <c r="H50" s="87"/>
      <c r="I50" s="87"/>
      <c r="J50" s="87"/>
      <c r="K50" s="87"/>
      <c r="L50" s="59"/>
      <c r="M50" s="87"/>
      <c r="N50" s="87"/>
      <c r="O50" s="87"/>
      <c r="P50" s="87"/>
      <c r="Q50" s="148"/>
      <c r="R50" s="152" t="s">
        <v>60</v>
      </c>
      <c r="S50" s="152"/>
      <c r="T50" s="152"/>
      <c r="U50" s="152"/>
      <c r="V50" s="152"/>
      <c r="W50" s="152"/>
      <c r="X50" s="152"/>
      <c r="Y50" s="152"/>
      <c r="Z50" s="152"/>
      <c r="AA50" s="152"/>
      <c r="AB50" s="152"/>
      <c r="AC50" s="152"/>
      <c r="AD50" s="152"/>
      <c r="AE50" s="152"/>
      <c r="AF50" s="47"/>
      <c r="AG50" s="87"/>
      <c r="AH50" s="87"/>
      <c r="AI50" s="87"/>
      <c r="AJ50" s="87"/>
      <c r="AK50" s="87"/>
      <c r="AL50" s="87"/>
      <c r="AM50" s="87"/>
      <c r="AN50" s="87"/>
      <c r="AO50" s="87"/>
      <c r="AP50" s="87"/>
      <c r="AQ50" s="87"/>
      <c r="AR50" s="87"/>
      <c r="AS50" s="87"/>
      <c r="AT50" s="89"/>
      <c r="AU50" s="89"/>
    </row>
    <row r="51" spans="1:47" ht="14" x14ac:dyDescent="0.2">
      <c r="A51" s="87"/>
      <c r="B51" s="87"/>
      <c r="C51" s="87"/>
      <c r="D51" s="158" t="s">
        <v>61</v>
      </c>
      <c r="E51" s="158"/>
      <c r="F51" s="158"/>
      <c r="G51" s="158"/>
      <c r="H51" s="158"/>
      <c r="I51" s="158"/>
      <c r="J51" s="158"/>
      <c r="K51" s="87"/>
      <c r="L51" s="59"/>
      <c r="M51" s="87"/>
      <c r="N51" s="87"/>
      <c r="O51" s="87"/>
      <c r="P51" s="87"/>
      <c r="Q51" s="148"/>
      <c r="R51" s="152" t="s">
        <v>62</v>
      </c>
      <c r="S51" s="152"/>
      <c r="T51" s="152"/>
      <c r="U51" s="152"/>
      <c r="V51" s="152"/>
      <c r="W51" s="152"/>
      <c r="X51" s="152"/>
      <c r="Y51" s="152"/>
      <c r="Z51" s="152"/>
      <c r="AA51" s="152"/>
      <c r="AB51" s="152"/>
      <c r="AC51" s="152"/>
      <c r="AD51" s="152"/>
      <c r="AE51" s="152"/>
      <c r="AF51" s="47"/>
      <c r="AG51" s="87"/>
      <c r="AH51" s="87"/>
      <c r="AI51" s="87"/>
      <c r="AJ51" s="87"/>
      <c r="AK51" s="87"/>
      <c r="AL51" s="87"/>
      <c r="AM51" s="87"/>
      <c r="AN51" s="87"/>
      <c r="AO51" s="87"/>
      <c r="AP51" s="87"/>
      <c r="AQ51" s="87"/>
      <c r="AR51" s="87"/>
      <c r="AS51" s="87"/>
      <c r="AT51" s="89"/>
      <c r="AU51" s="89"/>
    </row>
    <row r="52" spans="1:47" ht="15.75" customHeight="1" x14ac:dyDescent="0.2">
      <c r="A52" s="87"/>
      <c r="B52" s="72"/>
      <c r="C52" s="72"/>
      <c r="D52" s="158"/>
      <c r="E52" s="159"/>
      <c r="F52" s="158"/>
      <c r="G52" s="159"/>
      <c r="H52" s="158"/>
      <c r="I52" s="159"/>
      <c r="J52" s="158"/>
      <c r="K52" s="72"/>
      <c r="L52" s="119"/>
      <c r="M52" s="72"/>
      <c r="N52" s="72"/>
      <c r="O52" s="72"/>
      <c r="P52" s="87"/>
      <c r="Q52" s="148"/>
      <c r="R52" s="152" t="s">
        <v>63</v>
      </c>
      <c r="S52" s="152"/>
      <c r="T52" s="152"/>
      <c r="U52" s="152"/>
      <c r="V52" s="152"/>
      <c r="W52" s="152"/>
      <c r="X52" s="152"/>
      <c r="Y52" s="152"/>
      <c r="Z52" s="152"/>
      <c r="AA52" s="152"/>
      <c r="AB52" s="152"/>
      <c r="AC52" s="152"/>
      <c r="AD52" s="152"/>
      <c r="AE52" s="152"/>
      <c r="AF52" s="47"/>
      <c r="AG52" s="87"/>
      <c r="AH52" s="87"/>
      <c r="AI52" s="87"/>
      <c r="AJ52" s="87"/>
      <c r="AK52" s="87"/>
      <c r="AL52" s="87"/>
      <c r="AM52" s="87"/>
      <c r="AN52" s="87"/>
      <c r="AO52" s="87"/>
      <c r="AP52" s="87"/>
      <c r="AQ52" s="87"/>
      <c r="AR52" s="87"/>
      <c r="AS52" s="87"/>
      <c r="AT52" s="89"/>
      <c r="AU52" s="89"/>
    </row>
    <row r="53" spans="1:47" ht="15.75" customHeight="1" x14ac:dyDescent="0.2">
      <c r="A53" s="148"/>
      <c r="B53" s="24" t="s">
        <v>64</v>
      </c>
      <c r="C53" s="58" t="s">
        <v>65</v>
      </c>
      <c r="D53" s="157" t="s">
        <v>66</v>
      </c>
      <c r="E53" s="157"/>
      <c r="F53" s="157" t="s">
        <v>67</v>
      </c>
      <c r="G53" s="157"/>
      <c r="H53" s="157" t="s">
        <v>68</v>
      </c>
      <c r="I53" s="157"/>
      <c r="J53" s="157" t="s">
        <v>69</v>
      </c>
      <c r="K53" s="157" t="s">
        <v>70</v>
      </c>
      <c r="L53" s="157" t="s">
        <v>70</v>
      </c>
      <c r="M53" s="157"/>
      <c r="N53" s="160" t="s">
        <v>71</v>
      </c>
      <c r="O53" s="160"/>
      <c r="P53" s="47"/>
      <c r="Q53" s="148"/>
      <c r="R53" s="152" t="s">
        <v>72</v>
      </c>
      <c r="S53" s="152"/>
      <c r="T53" s="152"/>
      <c r="U53" s="152"/>
      <c r="V53" s="152"/>
      <c r="W53" s="152"/>
      <c r="X53" s="152"/>
      <c r="Y53" s="152"/>
      <c r="Z53" s="152"/>
      <c r="AA53" s="152"/>
      <c r="AB53" s="152"/>
      <c r="AC53" s="152"/>
      <c r="AD53" s="152"/>
      <c r="AE53" s="152"/>
      <c r="AF53" s="47"/>
      <c r="AG53" s="87"/>
      <c r="AH53" s="87"/>
      <c r="AI53" s="87"/>
      <c r="AJ53" s="87"/>
      <c r="AK53" s="87"/>
      <c r="AL53" s="87"/>
      <c r="AM53" s="89"/>
      <c r="AN53" s="89"/>
      <c r="AO53" s="89"/>
      <c r="AP53" s="89"/>
      <c r="AQ53" s="89"/>
      <c r="AR53" s="89"/>
      <c r="AS53" s="89"/>
      <c r="AT53" s="89"/>
      <c r="AU53" s="89"/>
    </row>
    <row r="54" spans="1:47" x14ac:dyDescent="0.2">
      <c r="A54" s="148"/>
      <c r="B54" s="120" t="s">
        <v>73</v>
      </c>
      <c r="C54" s="93">
        <f t="shared" ref="C54:C60" si="29">COUNTIF($D$13:$D$40,$B54)</f>
        <v>0</v>
      </c>
      <c r="D54" s="151">
        <f t="shared" ref="D54:D60" si="30">SUMIF($D$13:$D$40,B54,$Z$13:$Z$40)</f>
        <v>0</v>
      </c>
      <c r="E54" s="151">
        <f t="shared" ref="E54:E60" si="31">SUMIF($D$13:$D$40,"ABCD",AA13:AA40)</f>
        <v>0</v>
      </c>
      <c r="F54" s="151">
        <f t="shared" ref="F54:F60" si="32">SUMIF($D$13:$D$40,B54,$AA$13:$AA$40)</f>
        <v>0</v>
      </c>
      <c r="G54" s="151">
        <f t="shared" ref="G54:G60" si="33">SUMIF($D$13:$D$40,"ABCD",AC13:AC40)</f>
        <v>0</v>
      </c>
      <c r="H54" s="151">
        <f t="shared" ref="H54:H60" si="34">SUMIF($D$13:$D$40,B54,$AB$13:$AB$40)</f>
        <v>0</v>
      </c>
      <c r="I54" s="151">
        <f t="shared" ref="I54:I59" si="35">SUMIF($D$13:$D$40,"ABCD",AE13:AE40)</f>
        <v>0</v>
      </c>
      <c r="J54" s="151">
        <f t="shared" ref="J54:J60" si="36">SUMIF($D$13:$D$40,B54,$AC$13:$AC$40)</f>
        <v>0</v>
      </c>
      <c r="K54" s="151"/>
      <c r="L54" s="151">
        <f t="shared" ref="L54:L60" si="37">SUMIF($D$13:$D$40,B54,$AD$13:$AD$40)</f>
        <v>0</v>
      </c>
      <c r="M54" s="151">
        <f t="shared" ref="M54:M60" si="38">SUMIF($D$13:$D$40,"ABCD",$AD$13:$AD$40)</f>
        <v>0</v>
      </c>
      <c r="N54" s="151">
        <f t="shared" ref="N54:N60" si="39">SUMIF($D$13:$D$40,B54,$AE$13:$AE$40)</f>
        <v>0</v>
      </c>
      <c r="O54" s="151"/>
      <c r="P54" s="47"/>
      <c r="Q54" s="148"/>
      <c r="R54" s="152" t="s">
        <v>74</v>
      </c>
      <c r="S54" s="152"/>
      <c r="T54" s="152"/>
      <c r="U54" s="152"/>
      <c r="V54" s="152"/>
      <c r="W54" s="152"/>
      <c r="X54" s="152"/>
      <c r="Y54" s="152"/>
      <c r="Z54" s="152"/>
      <c r="AA54" s="152"/>
      <c r="AB54" s="152"/>
      <c r="AC54" s="152"/>
      <c r="AD54" s="152"/>
      <c r="AE54" s="152"/>
      <c r="AF54" s="47"/>
      <c r="AG54" s="87"/>
      <c r="AH54" s="87"/>
      <c r="AI54" s="87"/>
      <c r="AJ54" s="87"/>
      <c r="AK54" s="87"/>
      <c r="AL54" s="87"/>
      <c r="AM54" s="89"/>
      <c r="AN54" s="89"/>
      <c r="AO54" s="89"/>
      <c r="AP54" s="89"/>
      <c r="AQ54" s="89"/>
      <c r="AR54" s="89"/>
      <c r="AS54" s="89"/>
      <c r="AT54" s="89"/>
      <c r="AU54" s="89"/>
    </row>
    <row r="55" spans="1:47" x14ac:dyDescent="0.2">
      <c r="A55" s="148"/>
      <c r="B55" s="120" t="s">
        <v>75</v>
      </c>
      <c r="C55" s="93">
        <f t="shared" si="29"/>
        <v>0</v>
      </c>
      <c r="D55" s="151">
        <f t="shared" si="30"/>
        <v>0</v>
      </c>
      <c r="E55" s="151">
        <f t="shared" si="31"/>
        <v>0</v>
      </c>
      <c r="F55" s="151">
        <f t="shared" si="32"/>
        <v>0</v>
      </c>
      <c r="G55" s="151">
        <f t="shared" si="33"/>
        <v>0</v>
      </c>
      <c r="H55" s="151">
        <f t="shared" si="34"/>
        <v>0</v>
      </c>
      <c r="I55" s="151">
        <f t="shared" si="35"/>
        <v>0</v>
      </c>
      <c r="J55" s="151">
        <f t="shared" si="36"/>
        <v>0</v>
      </c>
      <c r="K55" s="151"/>
      <c r="L55" s="151">
        <f t="shared" si="37"/>
        <v>0</v>
      </c>
      <c r="M55" s="151">
        <f t="shared" si="38"/>
        <v>0</v>
      </c>
      <c r="N55" s="151">
        <f t="shared" si="39"/>
        <v>0</v>
      </c>
      <c r="O55" s="151"/>
      <c r="P55" s="47"/>
      <c r="Q55" s="148"/>
      <c r="R55" s="152" t="s">
        <v>76</v>
      </c>
      <c r="S55" s="152"/>
      <c r="T55" s="152"/>
      <c r="U55" s="152"/>
      <c r="V55" s="152"/>
      <c r="W55" s="152"/>
      <c r="X55" s="152"/>
      <c r="Y55" s="152"/>
      <c r="Z55" s="152"/>
      <c r="AA55" s="152"/>
      <c r="AB55" s="152"/>
      <c r="AC55" s="152"/>
      <c r="AD55" s="152"/>
      <c r="AE55" s="152"/>
      <c r="AF55" s="47"/>
      <c r="AG55" s="87"/>
      <c r="AH55" s="87"/>
      <c r="AI55" s="87"/>
      <c r="AJ55" s="87"/>
      <c r="AK55" s="87"/>
      <c r="AL55" s="87"/>
      <c r="AM55" s="89"/>
      <c r="AN55" s="89"/>
      <c r="AO55" s="89"/>
      <c r="AP55" s="89"/>
      <c r="AQ55" s="89"/>
      <c r="AR55" s="89"/>
      <c r="AS55" s="89"/>
      <c r="AT55" s="89"/>
      <c r="AU55" s="89"/>
    </row>
    <row r="56" spans="1:47" ht="15.75" customHeight="1" x14ac:dyDescent="0.2">
      <c r="A56" s="148"/>
      <c r="B56" s="120" t="s">
        <v>77</v>
      </c>
      <c r="C56" s="93">
        <f t="shared" si="29"/>
        <v>0</v>
      </c>
      <c r="D56" s="151">
        <f t="shared" si="30"/>
        <v>0</v>
      </c>
      <c r="E56" s="151">
        <f t="shared" si="31"/>
        <v>0</v>
      </c>
      <c r="F56" s="151">
        <f t="shared" si="32"/>
        <v>0</v>
      </c>
      <c r="G56" s="151">
        <f t="shared" si="33"/>
        <v>0</v>
      </c>
      <c r="H56" s="151">
        <f t="shared" si="34"/>
        <v>0</v>
      </c>
      <c r="I56" s="151">
        <f t="shared" si="35"/>
        <v>0</v>
      </c>
      <c r="J56" s="151">
        <f t="shared" si="36"/>
        <v>0</v>
      </c>
      <c r="K56" s="151"/>
      <c r="L56" s="151">
        <f t="shared" si="37"/>
        <v>0</v>
      </c>
      <c r="M56" s="151">
        <f t="shared" si="38"/>
        <v>0</v>
      </c>
      <c r="N56" s="151">
        <f t="shared" si="39"/>
        <v>0</v>
      </c>
      <c r="O56" s="151"/>
      <c r="P56" s="47"/>
      <c r="Q56" s="148"/>
      <c r="R56" s="153" t="s">
        <v>78</v>
      </c>
      <c r="S56" s="153"/>
      <c r="T56" s="153"/>
      <c r="U56" s="153"/>
      <c r="V56" s="153"/>
      <c r="W56" s="153"/>
      <c r="X56" s="153"/>
      <c r="Y56" s="153"/>
      <c r="Z56" s="153"/>
      <c r="AA56" s="153"/>
      <c r="AB56" s="153"/>
      <c r="AC56" s="153"/>
      <c r="AD56" s="153"/>
      <c r="AE56" s="153"/>
      <c r="AF56" s="47"/>
      <c r="AG56" s="87"/>
      <c r="AH56" s="87"/>
      <c r="AI56" s="87"/>
      <c r="AJ56" s="87"/>
      <c r="AK56" s="87"/>
      <c r="AL56" s="87"/>
      <c r="AM56" s="89"/>
      <c r="AN56" s="89"/>
      <c r="AO56" s="89"/>
      <c r="AP56" s="89"/>
      <c r="AQ56" s="89"/>
      <c r="AR56" s="89"/>
      <c r="AS56" s="89"/>
      <c r="AT56" s="89"/>
      <c r="AU56" s="89"/>
    </row>
    <row r="57" spans="1:47" ht="15.75" customHeight="1" x14ac:dyDescent="0.2">
      <c r="A57" s="148"/>
      <c r="B57" s="120"/>
      <c r="C57" s="93">
        <f t="shared" si="29"/>
        <v>0</v>
      </c>
      <c r="D57" s="151">
        <f t="shared" si="30"/>
        <v>0</v>
      </c>
      <c r="E57" s="151">
        <f t="shared" si="31"/>
        <v>0</v>
      </c>
      <c r="F57" s="151">
        <f t="shared" si="32"/>
        <v>0</v>
      </c>
      <c r="G57" s="151">
        <f t="shared" si="33"/>
        <v>0</v>
      </c>
      <c r="H57" s="151">
        <f t="shared" si="34"/>
        <v>0</v>
      </c>
      <c r="I57" s="151">
        <f t="shared" si="35"/>
        <v>0</v>
      </c>
      <c r="J57" s="151">
        <f t="shared" si="36"/>
        <v>0</v>
      </c>
      <c r="K57" s="151"/>
      <c r="L57" s="151">
        <f t="shared" si="37"/>
        <v>0</v>
      </c>
      <c r="M57" s="151">
        <f t="shared" si="38"/>
        <v>0</v>
      </c>
      <c r="N57" s="151">
        <f t="shared" si="39"/>
        <v>0</v>
      </c>
      <c r="O57" s="151"/>
      <c r="P57" s="47"/>
      <c r="Q57" s="87"/>
      <c r="R57" s="150"/>
      <c r="S57" s="150"/>
      <c r="T57" s="150"/>
      <c r="U57" s="150"/>
      <c r="V57" s="150"/>
      <c r="W57" s="150"/>
      <c r="X57" s="150"/>
      <c r="Y57" s="150"/>
      <c r="Z57" s="150"/>
      <c r="AA57" s="150"/>
      <c r="AB57" s="150"/>
      <c r="AC57" s="150"/>
      <c r="AD57" s="150"/>
      <c r="AE57" s="150"/>
      <c r="AF57" s="87"/>
      <c r="AG57" s="87"/>
      <c r="AH57" s="87"/>
      <c r="AI57" s="87"/>
      <c r="AJ57" s="87"/>
      <c r="AK57" s="87"/>
      <c r="AL57" s="87"/>
      <c r="AM57" s="89"/>
      <c r="AN57" s="89"/>
      <c r="AO57" s="89"/>
      <c r="AP57" s="89"/>
      <c r="AQ57" s="89"/>
      <c r="AR57" s="89"/>
      <c r="AS57" s="89"/>
      <c r="AT57" s="89"/>
      <c r="AU57" s="89"/>
    </row>
    <row r="58" spans="1:47" x14ac:dyDescent="0.2">
      <c r="A58" s="148"/>
      <c r="B58" s="120"/>
      <c r="C58" s="93">
        <f t="shared" si="29"/>
        <v>0</v>
      </c>
      <c r="D58" s="151">
        <f t="shared" si="30"/>
        <v>0</v>
      </c>
      <c r="E58" s="151">
        <f t="shared" si="31"/>
        <v>0</v>
      </c>
      <c r="F58" s="151">
        <f t="shared" si="32"/>
        <v>0</v>
      </c>
      <c r="G58" s="151">
        <f t="shared" si="33"/>
        <v>0</v>
      </c>
      <c r="H58" s="151">
        <f t="shared" si="34"/>
        <v>0</v>
      </c>
      <c r="I58" s="151">
        <f t="shared" si="35"/>
        <v>0</v>
      </c>
      <c r="J58" s="151">
        <f t="shared" si="36"/>
        <v>0</v>
      </c>
      <c r="K58" s="151"/>
      <c r="L58" s="151">
        <f t="shared" si="37"/>
        <v>0</v>
      </c>
      <c r="M58" s="151">
        <f t="shared" si="38"/>
        <v>0</v>
      </c>
      <c r="N58" s="151">
        <f t="shared" si="39"/>
        <v>0</v>
      </c>
      <c r="O58" s="151"/>
      <c r="P58" s="47"/>
      <c r="Q58" s="87"/>
      <c r="R58" s="87"/>
      <c r="S58" s="87"/>
      <c r="T58" s="87"/>
      <c r="U58" s="87"/>
      <c r="V58" s="87"/>
      <c r="W58" s="87"/>
      <c r="X58" s="87"/>
      <c r="Y58" s="87"/>
      <c r="Z58" s="87"/>
      <c r="AA58" s="87"/>
      <c r="AB58" s="87"/>
      <c r="AC58" s="87"/>
      <c r="AD58" s="87"/>
      <c r="AE58" s="87"/>
      <c r="AF58" s="87"/>
      <c r="AG58" s="87"/>
      <c r="AH58" s="87"/>
      <c r="AI58" s="87"/>
      <c r="AJ58" s="87"/>
      <c r="AK58" s="87"/>
      <c r="AL58" s="87"/>
      <c r="AM58" s="89"/>
      <c r="AN58" s="89"/>
      <c r="AO58" s="89"/>
      <c r="AP58" s="89"/>
      <c r="AQ58" s="89"/>
      <c r="AR58" s="89"/>
      <c r="AS58" s="89"/>
      <c r="AT58" s="89"/>
      <c r="AU58" s="89"/>
    </row>
    <row r="59" spans="1:47" x14ac:dyDescent="0.2">
      <c r="A59" s="148"/>
      <c r="B59" s="120"/>
      <c r="C59" s="93">
        <f t="shared" si="29"/>
        <v>0</v>
      </c>
      <c r="D59" s="151">
        <f t="shared" si="30"/>
        <v>0</v>
      </c>
      <c r="E59" s="151">
        <f t="shared" si="31"/>
        <v>0</v>
      </c>
      <c r="F59" s="151">
        <f t="shared" si="32"/>
        <v>0</v>
      </c>
      <c r="G59" s="151">
        <f t="shared" si="33"/>
        <v>0</v>
      </c>
      <c r="H59" s="151">
        <f t="shared" si="34"/>
        <v>0</v>
      </c>
      <c r="I59" s="151">
        <f t="shared" si="35"/>
        <v>0</v>
      </c>
      <c r="J59" s="151">
        <f t="shared" si="36"/>
        <v>0</v>
      </c>
      <c r="K59" s="151"/>
      <c r="L59" s="151">
        <f t="shared" si="37"/>
        <v>0</v>
      </c>
      <c r="M59" s="151">
        <f t="shared" si="38"/>
        <v>0</v>
      </c>
      <c r="N59" s="151">
        <f t="shared" si="39"/>
        <v>0</v>
      </c>
      <c r="O59" s="151"/>
      <c r="P59" s="47"/>
      <c r="Q59" s="87"/>
      <c r="R59" s="87"/>
      <c r="S59" s="87"/>
      <c r="T59" s="87"/>
      <c r="U59" s="87"/>
      <c r="V59" s="87"/>
      <c r="W59" s="87"/>
      <c r="X59" s="87"/>
      <c r="Y59" s="87"/>
      <c r="Z59" s="87"/>
      <c r="AA59" s="87"/>
      <c r="AB59" s="87"/>
      <c r="AC59" s="87"/>
      <c r="AD59" s="87"/>
      <c r="AE59" s="87"/>
      <c r="AF59" s="87"/>
      <c r="AG59" s="87"/>
      <c r="AH59" s="87"/>
      <c r="AI59" s="87"/>
      <c r="AJ59" s="87"/>
      <c r="AK59" s="87"/>
      <c r="AL59" s="87"/>
      <c r="AM59" s="89"/>
      <c r="AN59" s="89"/>
      <c r="AO59" s="89"/>
      <c r="AP59" s="89"/>
      <c r="AQ59" s="89"/>
      <c r="AR59" s="89"/>
      <c r="AS59" s="89"/>
      <c r="AT59" s="89"/>
      <c r="AU59" s="89"/>
    </row>
    <row r="60" spans="1:47" ht="15.75" customHeight="1" x14ac:dyDescent="0.2">
      <c r="A60" s="148"/>
      <c r="B60" s="120"/>
      <c r="C60" s="93">
        <f t="shared" si="29"/>
        <v>0</v>
      </c>
      <c r="D60" s="151">
        <f t="shared" si="30"/>
        <v>0</v>
      </c>
      <c r="E60" s="151">
        <f t="shared" si="31"/>
        <v>0</v>
      </c>
      <c r="F60" s="151">
        <f t="shared" si="32"/>
        <v>0</v>
      </c>
      <c r="G60" s="151">
        <f t="shared" si="33"/>
        <v>0</v>
      </c>
      <c r="H60" s="151">
        <f t="shared" si="34"/>
        <v>0</v>
      </c>
      <c r="I60" s="151"/>
      <c r="J60" s="151">
        <f t="shared" si="36"/>
        <v>0</v>
      </c>
      <c r="K60" s="151"/>
      <c r="L60" s="151">
        <f t="shared" si="37"/>
        <v>0</v>
      </c>
      <c r="M60" s="151">
        <f t="shared" si="38"/>
        <v>0</v>
      </c>
      <c r="N60" s="151">
        <f t="shared" si="39"/>
        <v>0</v>
      </c>
      <c r="O60" s="151"/>
      <c r="P60" s="47"/>
      <c r="Q60" s="87"/>
      <c r="R60" s="87"/>
      <c r="S60" s="87"/>
      <c r="T60" s="87"/>
      <c r="U60" s="87"/>
      <c r="V60" s="87"/>
      <c r="W60" s="87"/>
      <c r="X60" s="87"/>
      <c r="Y60" s="87"/>
      <c r="Z60" s="87"/>
      <c r="AA60" s="87"/>
      <c r="AB60" s="87"/>
      <c r="AC60" s="87"/>
      <c r="AD60" s="87"/>
      <c r="AE60" s="87"/>
      <c r="AF60" s="87"/>
      <c r="AG60" s="87"/>
      <c r="AH60" s="87"/>
      <c r="AI60" s="87"/>
      <c r="AJ60" s="87"/>
      <c r="AK60" s="87"/>
      <c r="AL60" s="87"/>
      <c r="AM60" s="89"/>
      <c r="AN60" s="89"/>
      <c r="AO60" s="89"/>
      <c r="AP60" s="89"/>
      <c r="AQ60" s="89"/>
      <c r="AR60" s="89"/>
      <c r="AS60" s="89"/>
      <c r="AT60" s="89"/>
      <c r="AU60" s="89"/>
    </row>
    <row r="61" spans="1:47" ht="15.75" customHeight="1" x14ac:dyDescent="0.2">
      <c r="A61" s="87"/>
      <c r="B61" s="150"/>
      <c r="C61" s="150"/>
      <c r="D61" s="150"/>
      <c r="E61" s="150"/>
      <c r="F61" s="150"/>
      <c r="G61" s="150"/>
      <c r="H61" s="150"/>
      <c r="I61" s="150"/>
      <c r="J61" s="150"/>
      <c r="K61" s="150"/>
      <c r="L61" s="85"/>
      <c r="M61" s="150"/>
      <c r="N61" s="150"/>
      <c r="O61" s="150"/>
      <c r="P61" s="87"/>
      <c r="Q61" s="87"/>
      <c r="R61" s="87"/>
      <c r="S61" s="87"/>
      <c r="T61" s="87"/>
      <c r="U61" s="87"/>
      <c r="V61" s="87"/>
      <c r="W61" s="87"/>
      <c r="X61" s="87"/>
      <c r="Y61" s="87"/>
      <c r="Z61" s="87"/>
      <c r="AA61" s="87"/>
      <c r="AB61" s="87"/>
      <c r="AC61" s="87"/>
      <c r="AD61" s="87"/>
      <c r="AE61" s="87"/>
      <c r="AF61" s="87"/>
      <c r="AG61" s="87"/>
      <c r="AH61" s="87"/>
      <c r="AI61" s="87"/>
      <c r="AJ61" s="87"/>
      <c r="AK61" s="87"/>
      <c r="AL61" s="87"/>
      <c r="AM61" s="89"/>
      <c r="AN61" s="89"/>
      <c r="AO61" s="89"/>
      <c r="AP61" s="89"/>
      <c r="AQ61" s="89"/>
      <c r="AR61" s="89"/>
      <c r="AS61" s="89"/>
      <c r="AT61" s="89"/>
      <c r="AU61" s="89"/>
    </row>
    <row r="62" spans="1:47" ht="14" x14ac:dyDescent="0.2">
      <c r="A62" s="87"/>
      <c r="B62" s="87"/>
      <c r="C62" s="87"/>
      <c r="D62" s="87"/>
      <c r="E62" s="87"/>
      <c r="F62" s="87"/>
      <c r="G62" s="87"/>
      <c r="H62" s="87"/>
      <c r="I62" s="87"/>
      <c r="J62" s="87"/>
      <c r="K62" s="87"/>
      <c r="L62" s="59"/>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9"/>
      <c r="AN62" s="89"/>
      <c r="AO62" s="89"/>
      <c r="AP62" s="89"/>
      <c r="AQ62" s="89"/>
      <c r="AR62" s="89"/>
      <c r="AS62" s="89"/>
      <c r="AT62" s="89"/>
      <c r="AU62" s="89"/>
    </row>
    <row r="63" spans="1:47" ht="14" x14ac:dyDescent="0.2">
      <c r="A63" s="87"/>
      <c r="B63" s="87"/>
      <c r="C63" s="87"/>
      <c r="D63" s="87"/>
      <c r="E63" s="87"/>
      <c r="F63" s="87"/>
      <c r="G63" s="87"/>
      <c r="H63" s="87"/>
      <c r="I63" s="87"/>
      <c r="J63" s="87"/>
      <c r="K63" s="87"/>
      <c r="L63" s="59"/>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9"/>
      <c r="AN63" s="89"/>
      <c r="AO63" s="89"/>
      <c r="AP63" s="89"/>
      <c r="AQ63" s="89"/>
      <c r="AR63" s="89"/>
      <c r="AS63" s="89"/>
      <c r="AT63" s="89"/>
      <c r="AU63" s="89"/>
    </row>
    <row r="64" spans="1:47" ht="14" x14ac:dyDescent="0.2">
      <c r="A64" s="87"/>
      <c r="B64" s="87"/>
      <c r="C64" s="87"/>
      <c r="D64" s="87"/>
      <c r="E64" s="87"/>
      <c r="F64" s="87"/>
      <c r="G64" s="87"/>
      <c r="H64" s="87"/>
      <c r="I64" s="87"/>
      <c r="J64" s="87"/>
      <c r="K64" s="87"/>
      <c r="L64" s="59"/>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9"/>
      <c r="AN64" s="89"/>
      <c r="AO64" s="89"/>
      <c r="AP64" s="89"/>
      <c r="AQ64" s="89"/>
      <c r="AR64" s="89"/>
      <c r="AS64" s="89"/>
      <c r="AT64" s="89"/>
      <c r="AU64" s="89"/>
    </row>
    <row r="65" spans="1:47" ht="14" x14ac:dyDescent="0.2">
      <c r="A65" s="87"/>
      <c r="B65" s="87"/>
      <c r="C65" s="87"/>
      <c r="D65" s="87"/>
      <c r="E65" s="87"/>
      <c r="F65" s="87"/>
      <c r="G65" s="87"/>
      <c r="H65" s="87"/>
      <c r="I65" s="87"/>
      <c r="J65" s="87"/>
      <c r="K65" s="87"/>
      <c r="L65" s="59"/>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9"/>
      <c r="AN65" s="89"/>
      <c r="AO65" s="89"/>
      <c r="AP65" s="89"/>
      <c r="AQ65" s="89"/>
      <c r="AR65" s="89"/>
      <c r="AS65" s="89"/>
      <c r="AT65" s="89"/>
      <c r="AU65" s="89"/>
    </row>
    <row r="66" spans="1:47" ht="14" x14ac:dyDescent="0.2">
      <c r="A66" s="87"/>
      <c r="B66" s="87"/>
      <c r="C66" s="87"/>
      <c r="D66" s="87"/>
      <c r="E66" s="87"/>
      <c r="F66" s="87"/>
      <c r="G66" s="87"/>
      <c r="H66" s="87"/>
      <c r="I66" s="87"/>
      <c r="J66" s="87"/>
      <c r="K66" s="87"/>
      <c r="L66" s="59"/>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9"/>
      <c r="AN66" s="89"/>
      <c r="AO66" s="89"/>
      <c r="AP66" s="89"/>
      <c r="AQ66" s="89"/>
      <c r="AR66" s="89"/>
      <c r="AS66" s="89"/>
      <c r="AT66" s="89"/>
      <c r="AU66" s="89"/>
    </row>
    <row r="67" spans="1:47" ht="14" x14ac:dyDescent="0.2">
      <c r="A67" s="89"/>
      <c r="B67" s="87"/>
      <c r="C67" s="87"/>
      <c r="D67" s="87"/>
      <c r="E67" s="87"/>
      <c r="F67" s="87"/>
      <c r="G67" s="87"/>
      <c r="H67" s="87"/>
      <c r="I67" s="87"/>
      <c r="J67" s="87"/>
      <c r="K67" s="87"/>
      <c r="L67" s="59"/>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9"/>
      <c r="AU67" s="89"/>
    </row>
  </sheetData>
  <mergeCells count="93">
    <mergeCell ref="AG4:AJ4"/>
    <mergeCell ref="AG5:AH5"/>
    <mergeCell ref="B7:C7"/>
    <mergeCell ref="B9:H9"/>
    <mergeCell ref="J9:N9"/>
    <mergeCell ref="P9:X9"/>
    <mergeCell ref="B8:C8"/>
    <mergeCell ref="E8:G8"/>
    <mergeCell ref="Z8:AC8"/>
    <mergeCell ref="A4:AF4"/>
    <mergeCell ref="I41:O41"/>
    <mergeCell ref="I42:O42"/>
    <mergeCell ref="Z9:AC9"/>
    <mergeCell ref="P10:R10"/>
    <mergeCell ref="S10:U10"/>
    <mergeCell ref="V10:X10"/>
    <mergeCell ref="V42:X42"/>
    <mergeCell ref="P42:R42"/>
    <mergeCell ref="S42:U42"/>
    <mergeCell ref="I44:O44"/>
    <mergeCell ref="P44:R44"/>
    <mergeCell ref="S44:U44"/>
    <mergeCell ref="I43:O43"/>
    <mergeCell ref="P43:R43"/>
    <mergeCell ref="S43:U43"/>
    <mergeCell ref="D53:E53"/>
    <mergeCell ref="F53:G53"/>
    <mergeCell ref="H53:I53"/>
    <mergeCell ref="J53:K53"/>
    <mergeCell ref="R49:AE49"/>
    <mergeCell ref="D51:J52"/>
    <mergeCell ref="R51:AE51"/>
    <mergeCell ref="R52:AE52"/>
    <mergeCell ref="L53:M53"/>
    <mergeCell ref="N53:O53"/>
    <mergeCell ref="R50:AE50"/>
    <mergeCell ref="A49:N49"/>
    <mergeCell ref="R53:AE53"/>
    <mergeCell ref="N54:O54"/>
    <mergeCell ref="R54:AE54"/>
    <mergeCell ref="L55:M55"/>
    <mergeCell ref="V43:X43"/>
    <mergeCell ref="I45:M45"/>
    <mergeCell ref="N45:O45"/>
    <mergeCell ref="A48:N48"/>
    <mergeCell ref="R48:AE48"/>
    <mergeCell ref="V44:X44"/>
    <mergeCell ref="A46:F46"/>
    <mergeCell ref="R46:AE46"/>
    <mergeCell ref="A47:N47"/>
    <mergeCell ref="R47:AE47"/>
    <mergeCell ref="N57:O57"/>
    <mergeCell ref="F54:G54"/>
    <mergeCell ref="H54:I54"/>
    <mergeCell ref="J54:K54"/>
    <mergeCell ref="L54:M54"/>
    <mergeCell ref="F55:G55"/>
    <mergeCell ref="H55:I55"/>
    <mergeCell ref="L57:M57"/>
    <mergeCell ref="N55:O55"/>
    <mergeCell ref="R55:AE55"/>
    <mergeCell ref="J56:K56"/>
    <mergeCell ref="N56:O56"/>
    <mergeCell ref="R56:AE56"/>
    <mergeCell ref="J55:K55"/>
    <mergeCell ref="L56:M56"/>
    <mergeCell ref="J59:K59"/>
    <mergeCell ref="L59:M59"/>
    <mergeCell ref="N59:O59"/>
    <mergeCell ref="D58:E58"/>
    <mergeCell ref="D57:E57"/>
    <mergeCell ref="F57:G57"/>
    <mergeCell ref="H57:I57"/>
    <mergeCell ref="J57:K57"/>
    <mergeCell ref="J58:K58"/>
    <mergeCell ref="N58:O58"/>
    <mergeCell ref="L58:M58"/>
    <mergeCell ref="D59:E59"/>
    <mergeCell ref="F59:G59"/>
    <mergeCell ref="H59:I59"/>
    <mergeCell ref="F58:G58"/>
    <mergeCell ref="H58:I58"/>
    <mergeCell ref="D54:E54"/>
    <mergeCell ref="D56:E56"/>
    <mergeCell ref="F56:G56"/>
    <mergeCell ref="H56:I56"/>
    <mergeCell ref="D55:E55"/>
    <mergeCell ref="N60:O60"/>
    <mergeCell ref="D60:E60"/>
    <mergeCell ref="F60:G60"/>
    <mergeCell ref="H60:I60"/>
    <mergeCell ref="J60:K60"/>
    <mergeCell ref="L60:M60"/>
  </mergeCells>
  <phoneticPr fontId="0" type="noConversion"/>
  <conditionalFormatting sqref="AG13 AH13 AI13 AJ13 AG14 AH14 AI14 AJ14 AG15 AH15 AI15 AJ15 AG16 AH16 AI16 AJ16 AG17 AH17 AI17 AJ17 AG18 AH18 AI18 AJ18 AG19 AH19 AI19 AJ19 AG20 AH20 AI20 AJ20 AG21 AH21 AI21 AJ21 AG22 AH22 AI22 AJ22 AG23 AH23 AI23 AJ23 AG24 AH24 AI24 AJ24 AG25 AH25 AI25 AJ25 AG26 AH26 AI26 AJ26 AG27 AH27 AI27 AJ27 AG28 AH28 AI28 AJ28 AG29 AH29 AI29 AJ29 AG30 AH30 AI30 AJ30 AG31 AH31 AI31 AJ31 AG32 AH32 AI32 AJ32 AG33 AH33 AI33 AJ33 AG34 AH34 AI34 AJ34 AG35 AH35 AI35 AJ35 AG36 AH36 AI36 AJ36 AG37 AH37 AI37 AJ37 AG38 AH38 AI38 AJ38 AG39 AH39 AI39 AJ39 AG40 AH40 AI40 AJ40">
    <cfRule type="cellIs" dxfId="2" priority="1" stopIfTrue="1" operator="equal">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9"/>
  <sheetViews>
    <sheetView workbookViewId="0">
      <selection sqref="A1:H1"/>
    </sheetView>
  </sheetViews>
  <sheetFormatPr baseColWidth="10" defaultColWidth="8" defaultRowHeight="15" customHeight="1" x14ac:dyDescent="0.2"/>
  <cols>
    <col min="1" max="1" width="5.6640625" style="111" customWidth="1"/>
    <col min="2" max="8" width="13.5" style="111" customWidth="1"/>
    <col min="9" max="13" width="10.6640625" style="111" customWidth="1"/>
  </cols>
  <sheetData>
    <row r="1" spans="1:13" ht="18.75" customHeight="1" x14ac:dyDescent="0.25">
      <c r="A1" s="197" t="s">
        <v>106</v>
      </c>
      <c r="B1" s="188"/>
      <c r="C1" s="188"/>
      <c r="D1" s="188"/>
      <c r="E1" s="188"/>
      <c r="F1" s="188"/>
      <c r="G1" s="188"/>
      <c r="H1" s="188"/>
      <c r="I1" s="89"/>
      <c r="J1" s="89"/>
      <c r="K1" s="89"/>
      <c r="L1" s="89"/>
      <c r="M1" s="89"/>
    </row>
    <row r="2" spans="1:13" x14ac:dyDescent="0.2">
      <c r="A2" s="116" t="s">
        <v>79</v>
      </c>
      <c r="B2" s="89"/>
      <c r="C2" s="89"/>
      <c r="D2" s="89"/>
      <c r="E2" s="89"/>
      <c r="F2" s="89"/>
      <c r="G2" s="89"/>
      <c r="H2" s="89"/>
      <c r="I2" s="89"/>
      <c r="J2" s="89"/>
      <c r="K2" s="89"/>
      <c r="L2" s="89"/>
      <c r="M2" s="89"/>
    </row>
    <row r="3" spans="1:13" ht="13" x14ac:dyDescent="0.15">
      <c r="A3" s="78"/>
      <c r="B3" s="78"/>
      <c r="C3" s="78"/>
      <c r="D3" s="78"/>
      <c r="E3" s="78"/>
      <c r="F3" s="78"/>
      <c r="G3" s="78"/>
      <c r="H3" s="78"/>
      <c r="I3" s="89"/>
      <c r="J3" s="89"/>
      <c r="K3" s="89"/>
      <c r="L3" s="89"/>
      <c r="M3" s="89"/>
    </row>
    <row r="4" spans="1:13" x14ac:dyDescent="0.2">
      <c r="A4" s="130"/>
      <c r="B4" s="15" t="s">
        <v>14</v>
      </c>
      <c r="C4" s="15" t="s">
        <v>15</v>
      </c>
      <c r="D4" s="15" t="s">
        <v>80</v>
      </c>
      <c r="E4" s="15" t="s">
        <v>81</v>
      </c>
      <c r="F4" s="15" t="s">
        <v>82</v>
      </c>
      <c r="G4" s="15" t="s">
        <v>83</v>
      </c>
      <c r="H4" s="15" t="s">
        <v>84</v>
      </c>
      <c r="I4" s="123"/>
      <c r="J4" s="89"/>
      <c r="K4" s="89"/>
      <c r="L4" s="89"/>
      <c r="M4" s="89"/>
    </row>
    <row r="5" spans="1:13" x14ac:dyDescent="0.2">
      <c r="A5" s="12" t="s">
        <v>32</v>
      </c>
      <c r="B5" s="135"/>
      <c r="C5" s="135"/>
      <c r="D5" s="135" t="s">
        <v>85</v>
      </c>
      <c r="E5" s="135" t="s">
        <v>36</v>
      </c>
      <c r="F5" s="135" t="s">
        <v>86</v>
      </c>
      <c r="G5" s="135" t="s">
        <v>87</v>
      </c>
      <c r="H5" s="135" t="s">
        <v>38</v>
      </c>
      <c r="I5" s="123"/>
      <c r="J5" s="89"/>
      <c r="K5" s="89"/>
      <c r="L5" s="89"/>
      <c r="M5" s="89"/>
    </row>
    <row r="6" spans="1:13" x14ac:dyDescent="0.2">
      <c r="A6" s="56">
        <v>1</v>
      </c>
      <c r="B6" s="65"/>
      <c r="C6" s="65"/>
      <c r="D6" s="65"/>
      <c r="E6" s="65"/>
      <c r="F6" s="65"/>
      <c r="G6" s="65"/>
      <c r="H6" s="65"/>
      <c r="I6" s="123"/>
      <c r="J6" s="89"/>
      <c r="K6" s="89"/>
      <c r="L6" s="89"/>
      <c r="M6" s="89"/>
    </row>
    <row r="7" spans="1:13" x14ac:dyDescent="0.2">
      <c r="A7" s="56">
        <v>2</v>
      </c>
      <c r="B7" s="65"/>
      <c r="C7" s="65"/>
      <c r="D7" s="65"/>
      <c r="E7" s="65"/>
      <c r="F7" s="65"/>
      <c r="G7" s="65"/>
      <c r="H7" s="65"/>
      <c r="I7" s="123"/>
      <c r="J7" s="89"/>
      <c r="K7" s="89"/>
      <c r="L7" s="89"/>
      <c r="M7" s="89"/>
    </row>
    <row r="8" spans="1:13" x14ac:dyDescent="0.2">
      <c r="A8" s="56">
        <v>3</v>
      </c>
      <c r="B8" s="65"/>
      <c r="C8" s="65"/>
      <c r="D8" s="65"/>
      <c r="E8" s="65"/>
      <c r="F8" s="65"/>
      <c r="G8" s="65"/>
      <c r="H8" s="65"/>
      <c r="I8" s="123"/>
      <c r="J8" s="89"/>
      <c r="K8" s="89"/>
      <c r="L8" s="89"/>
      <c r="M8" s="89"/>
    </row>
    <row r="9" spans="1:13" x14ac:dyDescent="0.2">
      <c r="A9" s="56">
        <v>4</v>
      </c>
      <c r="B9" s="65"/>
      <c r="C9" s="65"/>
      <c r="D9" s="65"/>
      <c r="E9" s="65"/>
      <c r="F9" s="65"/>
      <c r="G9" s="65"/>
      <c r="H9" s="65"/>
      <c r="I9" s="123"/>
      <c r="J9" s="89"/>
      <c r="K9" s="89"/>
      <c r="L9" s="89"/>
      <c r="M9" s="89"/>
    </row>
    <row r="10" spans="1:13" x14ac:dyDescent="0.2">
      <c r="A10" s="56">
        <v>5</v>
      </c>
      <c r="B10" s="65"/>
      <c r="C10" s="65"/>
      <c r="D10" s="65"/>
      <c r="E10" s="65"/>
      <c r="F10" s="65"/>
      <c r="G10" s="65"/>
      <c r="H10" s="65"/>
      <c r="I10" s="123"/>
      <c r="J10" s="89"/>
      <c r="K10" s="89"/>
      <c r="L10" s="89"/>
      <c r="M10" s="89"/>
    </row>
    <row r="11" spans="1:13" x14ac:dyDescent="0.2">
      <c r="A11" s="56">
        <v>6</v>
      </c>
      <c r="B11" s="65"/>
      <c r="C11" s="65"/>
      <c r="D11" s="65"/>
      <c r="E11" s="65"/>
      <c r="F11" s="65"/>
      <c r="G11" s="65"/>
      <c r="H11" s="65"/>
      <c r="I11" s="123"/>
      <c r="J11" s="89"/>
      <c r="K11" s="89"/>
      <c r="L11" s="89"/>
      <c r="M11" s="89"/>
    </row>
    <row r="12" spans="1:13" x14ac:dyDescent="0.2">
      <c r="A12" s="56">
        <v>7</v>
      </c>
      <c r="B12" s="65"/>
      <c r="C12" s="65"/>
      <c r="D12" s="65"/>
      <c r="E12" s="65"/>
      <c r="F12" s="65"/>
      <c r="G12" s="65"/>
      <c r="H12" s="65"/>
      <c r="I12" s="123"/>
      <c r="J12" s="89"/>
      <c r="K12" s="89"/>
      <c r="L12" s="89"/>
      <c r="M12" s="89"/>
    </row>
    <row r="13" spans="1:13" x14ac:dyDescent="0.2">
      <c r="A13" s="56">
        <v>8</v>
      </c>
      <c r="B13" s="65"/>
      <c r="C13" s="65"/>
      <c r="D13" s="65"/>
      <c r="E13" s="65"/>
      <c r="F13" s="65"/>
      <c r="G13" s="65"/>
      <c r="H13" s="65"/>
      <c r="I13" s="123"/>
      <c r="J13" s="89"/>
      <c r="K13" s="89"/>
      <c r="L13" s="89"/>
      <c r="M13" s="89"/>
    </row>
    <row r="14" spans="1:13" x14ac:dyDescent="0.2">
      <c r="A14" s="56">
        <v>9</v>
      </c>
      <c r="B14" s="65"/>
      <c r="C14" s="65"/>
      <c r="D14" s="65"/>
      <c r="E14" s="65"/>
      <c r="F14" s="65"/>
      <c r="G14" s="65"/>
      <c r="H14" s="65"/>
      <c r="I14" s="123"/>
      <c r="J14" s="89"/>
      <c r="K14" s="89"/>
      <c r="L14" s="89"/>
      <c r="M14" s="89"/>
    </row>
    <row r="15" spans="1:13" x14ac:dyDescent="0.2">
      <c r="A15" s="56">
        <v>10</v>
      </c>
      <c r="B15" s="65"/>
      <c r="C15" s="65"/>
      <c r="D15" s="65"/>
      <c r="E15" s="65"/>
      <c r="F15" s="65"/>
      <c r="G15" s="65"/>
      <c r="H15" s="65"/>
      <c r="I15" s="123"/>
      <c r="J15" s="89"/>
      <c r="K15" s="89"/>
      <c r="L15" s="89"/>
      <c r="M15" s="89"/>
    </row>
    <row r="16" spans="1:13" x14ac:dyDescent="0.2">
      <c r="A16" s="56">
        <v>11</v>
      </c>
      <c r="B16" s="65"/>
      <c r="C16" s="65"/>
      <c r="D16" s="65"/>
      <c r="E16" s="65"/>
      <c r="F16" s="65"/>
      <c r="G16" s="65"/>
      <c r="H16" s="65"/>
      <c r="I16" s="123"/>
      <c r="J16" s="89"/>
      <c r="K16" s="89"/>
      <c r="L16" s="89"/>
      <c r="M16" s="89"/>
    </row>
    <row r="17" spans="1:13" x14ac:dyDescent="0.2">
      <c r="A17" s="56">
        <v>12</v>
      </c>
      <c r="B17" s="65"/>
      <c r="C17" s="65"/>
      <c r="D17" s="65"/>
      <c r="E17" s="65"/>
      <c r="F17" s="65"/>
      <c r="G17" s="65"/>
      <c r="H17" s="65"/>
      <c r="I17" s="123"/>
      <c r="J17" s="89"/>
      <c r="K17" s="89"/>
      <c r="L17" s="89"/>
      <c r="M17" s="89"/>
    </row>
    <row r="18" spans="1:13" x14ac:dyDescent="0.2">
      <c r="A18" s="56">
        <v>13</v>
      </c>
      <c r="B18" s="65"/>
      <c r="C18" s="65"/>
      <c r="D18" s="65"/>
      <c r="E18" s="65"/>
      <c r="F18" s="65"/>
      <c r="G18" s="65"/>
      <c r="H18" s="65"/>
      <c r="I18" s="123"/>
      <c r="J18" s="89"/>
      <c r="K18" s="89"/>
      <c r="L18" s="89"/>
      <c r="M18" s="89"/>
    </row>
    <row r="19" spans="1:13" x14ac:dyDescent="0.2">
      <c r="A19" s="56">
        <v>14</v>
      </c>
      <c r="B19" s="65"/>
      <c r="C19" s="65"/>
      <c r="D19" s="65"/>
      <c r="E19" s="65"/>
      <c r="F19" s="65"/>
      <c r="G19" s="65"/>
      <c r="H19" s="65"/>
      <c r="I19" s="123"/>
      <c r="J19" s="89"/>
      <c r="K19" s="89"/>
      <c r="L19" s="89"/>
      <c r="M19" s="89"/>
    </row>
    <row r="20" spans="1:13" x14ac:dyDescent="0.2">
      <c r="A20" s="56">
        <v>15</v>
      </c>
      <c r="B20" s="65"/>
      <c r="C20" s="65"/>
      <c r="D20" s="65"/>
      <c r="E20" s="65"/>
      <c r="F20" s="65"/>
      <c r="G20" s="65"/>
      <c r="H20" s="65"/>
      <c r="I20" s="123"/>
      <c r="J20" s="89"/>
      <c r="K20" s="89"/>
      <c r="L20" s="89"/>
      <c r="M20" s="89"/>
    </row>
    <row r="21" spans="1:13" x14ac:dyDescent="0.2">
      <c r="A21" s="56">
        <v>16</v>
      </c>
      <c r="B21" s="65"/>
      <c r="C21" s="65"/>
      <c r="D21" s="65"/>
      <c r="E21" s="65"/>
      <c r="F21" s="65"/>
      <c r="G21" s="65"/>
      <c r="H21" s="65"/>
      <c r="I21" s="123"/>
      <c r="J21" s="89"/>
      <c r="K21" s="89"/>
      <c r="L21" s="89"/>
      <c r="M21" s="89"/>
    </row>
    <row r="22" spans="1:13" x14ac:dyDescent="0.2">
      <c r="A22" s="56">
        <v>17</v>
      </c>
      <c r="B22" s="65"/>
      <c r="C22" s="65"/>
      <c r="D22" s="65"/>
      <c r="E22" s="65"/>
      <c r="F22" s="65"/>
      <c r="G22" s="65"/>
      <c r="H22" s="65"/>
      <c r="I22" s="123"/>
      <c r="J22" s="89"/>
      <c r="K22" s="89"/>
      <c r="L22" s="89"/>
      <c r="M22" s="89"/>
    </row>
    <row r="23" spans="1:13" x14ac:dyDescent="0.2">
      <c r="A23" s="56">
        <v>18</v>
      </c>
      <c r="B23" s="65"/>
      <c r="C23" s="65"/>
      <c r="D23" s="65"/>
      <c r="E23" s="65"/>
      <c r="F23" s="65"/>
      <c r="G23" s="65"/>
      <c r="H23" s="65"/>
      <c r="I23" s="123"/>
      <c r="J23" s="89"/>
      <c r="K23" s="89"/>
      <c r="L23" s="89"/>
      <c r="M23" s="89"/>
    </row>
    <row r="24" spans="1:13" x14ac:dyDescent="0.2">
      <c r="A24" s="56">
        <v>19</v>
      </c>
      <c r="B24" s="65"/>
      <c r="C24" s="65"/>
      <c r="D24" s="65"/>
      <c r="E24" s="65"/>
      <c r="F24" s="65"/>
      <c r="G24" s="65"/>
      <c r="H24" s="65"/>
      <c r="I24" s="123"/>
      <c r="J24" s="89"/>
      <c r="K24" s="89"/>
      <c r="L24" s="89"/>
      <c r="M24" s="89"/>
    </row>
    <row r="25" spans="1:13" x14ac:dyDescent="0.2">
      <c r="A25" s="56">
        <v>20</v>
      </c>
      <c r="B25" s="65"/>
      <c r="C25" s="65"/>
      <c r="D25" s="65"/>
      <c r="E25" s="65"/>
      <c r="F25" s="65"/>
      <c r="G25" s="65"/>
      <c r="H25" s="65"/>
      <c r="I25" s="123"/>
      <c r="J25" s="89"/>
      <c r="K25" s="89"/>
      <c r="L25" s="89"/>
      <c r="M25" s="89"/>
    </row>
    <row r="26" spans="1:13" x14ac:dyDescent="0.2">
      <c r="A26" s="56">
        <v>21</v>
      </c>
      <c r="B26" s="65"/>
      <c r="C26" s="65"/>
      <c r="D26" s="65"/>
      <c r="E26" s="65"/>
      <c r="F26" s="65"/>
      <c r="G26" s="65"/>
      <c r="H26" s="65"/>
      <c r="I26" s="123"/>
      <c r="J26" s="89"/>
      <c r="K26" s="89"/>
      <c r="L26" s="89"/>
      <c r="M26" s="89"/>
    </row>
    <row r="27" spans="1:13" x14ac:dyDescent="0.2">
      <c r="A27" s="56">
        <v>22</v>
      </c>
      <c r="B27" s="65"/>
      <c r="C27" s="65"/>
      <c r="D27" s="65"/>
      <c r="E27" s="65"/>
      <c r="F27" s="65"/>
      <c r="G27" s="65"/>
      <c r="H27" s="65"/>
      <c r="I27" s="123"/>
      <c r="J27" s="89"/>
      <c r="K27" s="89"/>
      <c r="L27" s="89"/>
      <c r="M27" s="89"/>
    </row>
    <row r="28" spans="1:13" x14ac:dyDescent="0.2">
      <c r="A28" s="56">
        <v>23</v>
      </c>
      <c r="B28" s="65"/>
      <c r="C28" s="65"/>
      <c r="D28" s="65"/>
      <c r="E28" s="65"/>
      <c r="F28" s="65"/>
      <c r="G28" s="65"/>
      <c r="H28" s="65"/>
      <c r="I28" s="123"/>
      <c r="J28" s="89"/>
      <c r="K28" s="89"/>
      <c r="L28" s="89"/>
      <c r="M28" s="89"/>
    </row>
    <row r="29" spans="1:13" x14ac:dyDescent="0.2">
      <c r="A29" s="56">
        <v>24</v>
      </c>
      <c r="B29" s="65"/>
      <c r="C29" s="65"/>
      <c r="D29" s="65"/>
      <c r="E29" s="65"/>
      <c r="F29" s="65"/>
      <c r="G29" s="65"/>
      <c r="H29" s="65"/>
      <c r="I29" s="123"/>
      <c r="J29" s="89"/>
      <c r="K29" s="89"/>
      <c r="L29" s="89"/>
      <c r="M29" s="89"/>
    </row>
    <row r="30" spans="1:13" x14ac:dyDescent="0.2">
      <c r="A30" s="56">
        <v>25</v>
      </c>
      <c r="B30" s="65"/>
      <c r="C30" s="65"/>
      <c r="D30" s="65"/>
      <c r="E30" s="65"/>
      <c r="F30" s="65"/>
      <c r="G30" s="65"/>
      <c r="H30" s="65"/>
      <c r="I30" s="123"/>
      <c r="J30" s="89"/>
      <c r="K30" s="89"/>
      <c r="L30" s="89"/>
      <c r="M30" s="89"/>
    </row>
    <row r="31" spans="1:13" x14ac:dyDescent="0.2">
      <c r="A31" s="56">
        <v>26</v>
      </c>
      <c r="B31" s="65"/>
      <c r="C31" s="65"/>
      <c r="D31" s="65"/>
      <c r="E31" s="65"/>
      <c r="F31" s="65"/>
      <c r="G31" s="65"/>
      <c r="H31" s="65"/>
      <c r="I31" s="123"/>
      <c r="J31" s="89"/>
      <c r="K31" s="89"/>
      <c r="L31" s="89"/>
      <c r="M31" s="89"/>
    </row>
    <row r="32" spans="1:13" x14ac:dyDescent="0.2">
      <c r="A32" s="56">
        <v>27</v>
      </c>
      <c r="B32" s="65"/>
      <c r="C32" s="65"/>
      <c r="D32" s="65"/>
      <c r="E32" s="65"/>
      <c r="F32" s="65"/>
      <c r="G32" s="65"/>
      <c r="H32" s="65"/>
      <c r="I32" s="123"/>
      <c r="J32" s="89"/>
      <c r="K32" s="89"/>
      <c r="L32" s="89"/>
      <c r="M32" s="89"/>
    </row>
    <row r="33" spans="1:13" x14ac:dyDescent="0.2">
      <c r="A33" s="56">
        <v>28</v>
      </c>
      <c r="B33" s="65"/>
      <c r="C33" s="65"/>
      <c r="D33" s="65"/>
      <c r="E33" s="65"/>
      <c r="F33" s="65"/>
      <c r="G33" s="65"/>
      <c r="H33" s="65"/>
      <c r="I33" s="123"/>
      <c r="J33" s="89"/>
      <c r="K33" s="89"/>
      <c r="L33" s="89"/>
      <c r="M33" s="89"/>
    </row>
    <row r="34" spans="1:13" x14ac:dyDescent="0.2">
      <c r="A34" s="56">
        <v>29</v>
      </c>
      <c r="B34" s="65"/>
      <c r="C34" s="65"/>
      <c r="D34" s="65"/>
      <c r="E34" s="65"/>
      <c r="F34" s="65"/>
      <c r="G34" s="65"/>
      <c r="H34" s="65"/>
      <c r="I34" s="123"/>
      <c r="J34" s="89"/>
      <c r="K34" s="89"/>
      <c r="L34" s="89"/>
      <c r="M34" s="89"/>
    </row>
    <row r="35" spans="1:13" x14ac:dyDescent="0.2">
      <c r="A35" s="56">
        <v>30</v>
      </c>
      <c r="B35" s="65"/>
      <c r="C35" s="65"/>
      <c r="D35" s="65"/>
      <c r="E35" s="65"/>
      <c r="F35" s="65"/>
      <c r="G35" s="65"/>
      <c r="H35" s="65"/>
      <c r="I35" s="123"/>
      <c r="J35" s="89"/>
      <c r="K35" s="89"/>
      <c r="L35" s="89"/>
      <c r="M35" s="89"/>
    </row>
    <row r="36" spans="1:13" x14ac:dyDescent="0.2">
      <c r="A36" s="56">
        <v>31</v>
      </c>
      <c r="B36" s="65"/>
      <c r="C36" s="65"/>
      <c r="D36" s="65"/>
      <c r="E36" s="65"/>
      <c r="F36" s="65"/>
      <c r="G36" s="65"/>
      <c r="H36" s="65"/>
      <c r="I36" s="123"/>
      <c r="J36" s="89"/>
      <c r="K36" s="89"/>
      <c r="L36" s="89"/>
      <c r="M36" s="89"/>
    </row>
    <row r="37" spans="1:13" x14ac:dyDescent="0.2">
      <c r="A37" s="56">
        <v>32</v>
      </c>
      <c r="B37" s="65"/>
      <c r="C37" s="65"/>
      <c r="D37" s="65"/>
      <c r="E37" s="65"/>
      <c r="F37" s="65"/>
      <c r="G37" s="65"/>
      <c r="H37" s="65"/>
      <c r="I37" s="123"/>
      <c r="J37" s="89"/>
      <c r="K37" s="89"/>
      <c r="L37" s="89"/>
      <c r="M37" s="89"/>
    </row>
    <row r="38" spans="1:13" x14ac:dyDescent="0.2">
      <c r="A38" s="56">
        <v>33</v>
      </c>
      <c r="B38" s="65"/>
      <c r="C38" s="65"/>
      <c r="D38" s="65"/>
      <c r="E38" s="65"/>
      <c r="F38" s="65"/>
      <c r="G38" s="65"/>
      <c r="H38" s="65"/>
      <c r="I38" s="123"/>
      <c r="J38" s="89"/>
      <c r="K38" s="89"/>
      <c r="L38" s="89"/>
      <c r="M38" s="89"/>
    </row>
    <row r="39" spans="1:13" x14ac:dyDescent="0.2">
      <c r="A39" s="56">
        <v>34</v>
      </c>
      <c r="B39" s="65"/>
      <c r="C39" s="65"/>
      <c r="D39" s="65"/>
      <c r="E39" s="65"/>
      <c r="F39" s="65"/>
      <c r="G39" s="65"/>
      <c r="H39" s="65"/>
      <c r="I39" s="123"/>
      <c r="J39" s="89"/>
      <c r="K39" s="89"/>
      <c r="L39" s="89"/>
      <c r="M39" s="89"/>
    </row>
    <row r="40" spans="1:13" x14ac:dyDescent="0.2">
      <c r="A40" s="56">
        <v>35</v>
      </c>
      <c r="B40" s="65"/>
      <c r="C40" s="65"/>
      <c r="D40" s="65"/>
      <c r="E40" s="65"/>
      <c r="F40" s="65"/>
      <c r="G40" s="65"/>
      <c r="H40" s="65"/>
      <c r="I40" s="123"/>
      <c r="J40" s="89"/>
      <c r="K40" s="89"/>
      <c r="L40" s="89"/>
      <c r="M40" s="89"/>
    </row>
    <row r="41" spans="1:13" x14ac:dyDescent="0.2">
      <c r="A41" s="56">
        <v>36</v>
      </c>
      <c r="B41" s="65"/>
      <c r="C41" s="65"/>
      <c r="D41" s="65"/>
      <c r="E41" s="65"/>
      <c r="F41" s="65"/>
      <c r="G41" s="65"/>
      <c r="H41" s="65"/>
      <c r="I41" s="123"/>
      <c r="J41" s="89"/>
      <c r="K41" s="89"/>
      <c r="L41" s="89"/>
      <c r="M41" s="89"/>
    </row>
    <row r="42" spans="1:13" x14ac:dyDescent="0.2">
      <c r="A42" s="56">
        <v>37</v>
      </c>
      <c r="B42" s="65"/>
      <c r="C42" s="65"/>
      <c r="D42" s="65"/>
      <c r="E42" s="65"/>
      <c r="F42" s="65"/>
      <c r="G42" s="65"/>
      <c r="H42" s="65"/>
      <c r="I42" s="123"/>
      <c r="J42" s="89"/>
      <c r="K42" s="89"/>
      <c r="L42" s="89"/>
      <c r="M42" s="89"/>
    </row>
    <row r="43" spans="1:13" x14ac:dyDescent="0.2">
      <c r="A43" s="56">
        <v>38</v>
      </c>
      <c r="B43" s="65"/>
      <c r="C43" s="65"/>
      <c r="D43" s="65"/>
      <c r="E43" s="65"/>
      <c r="F43" s="65"/>
      <c r="G43" s="65"/>
      <c r="H43" s="65"/>
      <c r="I43" s="123"/>
      <c r="J43" s="89"/>
      <c r="K43" s="89"/>
      <c r="L43" s="89"/>
      <c r="M43" s="89"/>
    </row>
    <row r="44" spans="1:13" x14ac:dyDescent="0.2">
      <c r="A44" s="56">
        <v>39</v>
      </c>
      <c r="B44" s="65"/>
      <c r="C44" s="65"/>
      <c r="D44" s="65"/>
      <c r="E44" s="65"/>
      <c r="F44" s="65"/>
      <c r="G44" s="65"/>
      <c r="H44" s="65"/>
      <c r="I44" s="123"/>
      <c r="J44" s="89"/>
      <c r="K44" s="89"/>
      <c r="L44" s="89"/>
      <c r="M44" s="89"/>
    </row>
    <row r="45" spans="1:13" x14ac:dyDescent="0.2">
      <c r="A45" s="56">
        <v>40</v>
      </c>
      <c r="B45" s="65"/>
      <c r="C45" s="65"/>
      <c r="D45" s="65"/>
      <c r="E45" s="65"/>
      <c r="F45" s="65"/>
      <c r="G45" s="65"/>
      <c r="H45" s="65"/>
      <c r="I45" s="123"/>
      <c r="J45" s="89"/>
      <c r="K45" s="89"/>
      <c r="L45" s="89"/>
      <c r="M45" s="89"/>
    </row>
    <row r="46" spans="1:13" x14ac:dyDescent="0.2">
      <c r="A46" s="56">
        <v>41</v>
      </c>
      <c r="B46" s="65"/>
      <c r="C46" s="65"/>
      <c r="D46" s="65"/>
      <c r="E46" s="65"/>
      <c r="F46" s="65"/>
      <c r="G46" s="65"/>
      <c r="H46" s="65"/>
      <c r="I46" s="123"/>
      <c r="J46" s="89"/>
      <c r="K46" s="89"/>
      <c r="L46" s="89"/>
      <c r="M46" s="89"/>
    </row>
    <row r="47" spans="1:13" x14ac:dyDescent="0.2">
      <c r="A47" s="56">
        <v>42</v>
      </c>
      <c r="B47" s="65"/>
      <c r="C47" s="65"/>
      <c r="D47" s="65"/>
      <c r="E47" s="65"/>
      <c r="F47" s="65"/>
      <c r="G47" s="65"/>
      <c r="H47" s="65"/>
      <c r="I47" s="123"/>
      <c r="J47" s="89"/>
      <c r="K47" s="89"/>
      <c r="L47" s="89"/>
      <c r="M47" s="89"/>
    </row>
    <row r="48" spans="1:13" x14ac:dyDescent="0.2">
      <c r="A48" s="56">
        <v>43</v>
      </c>
      <c r="B48" s="65"/>
      <c r="C48" s="65"/>
      <c r="D48" s="65"/>
      <c r="E48" s="65"/>
      <c r="F48" s="65"/>
      <c r="G48" s="65"/>
      <c r="H48" s="65"/>
      <c r="I48" s="123"/>
      <c r="J48" s="89"/>
      <c r="K48" s="89"/>
      <c r="L48" s="89"/>
      <c r="M48" s="89"/>
    </row>
    <row r="49" spans="1:13" x14ac:dyDescent="0.2">
      <c r="A49" s="56">
        <v>44</v>
      </c>
      <c r="B49" s="65"/>
      <c r="C49" s="65"/>
      <c r="D49" s="65"/>
      <c r="E49" s="65"/>
      <c r="F49" s="65"/>
      <c r="G49" s="65"/>
      <c r="H49" s="65"/>
      <c r="I49" s="123"/>
      <c r="J49" s="89"/>
      <c r="K49" s="89"/>
      <c r="L49" s="89"/>
      <c r="M49" s="89"/>
    </row>
    <row r="50" spans="1:13" x14ac:dyDescent="0.2">
      <c r="A50" s="56">
        <v>45</v>
      </c>
      <c r="B50" s="65"/>
      <c r="C50" s="65"/>
      <c r="D50" s="65"/>
      <c r="E50" s="65"/>
      <c r="F50" s="65"/>
      <c r="G50" s="65"/>
      <c r="H50" s="65"/>
      <c r="I50" s="123"/>
      <c r="J50" s="89"/>
      <c r="K50" s="89"/>
      <c r="L50" s="89"/>
      <c r="M50" s="89"/>
    </row>
    <row r="51" spans="1:13" x14ac:dyDescent="0.2">
      <c r="A51" s="56">
        <v>46</v>
      </c>
      <c r="B51" s="65"/>
      <c r="C51" s="65"/>
      <c r="D51" s="65"/>
      <c r="E51" s="65"/>
      <c r="F51" s="65"/>
      <c r="G51" s="65"/>
      <c r="H51" s="65"/>
      <c r="I51" s="123"/>
      <c r="J51" s="89"/>
      <c r="K51" s="89"/>
      <c r="L51" s="89"/>
      <c r="M51" s="89"/>
    </row>
    <row r="52" spans="1:13" x14ac:dyDescent="0.2">
      <c r="A52" s="56">
        <v>47</v>
      </c>
      <c r="B52" s="65"/>
      <c r="C52" s="65"/>
      <c r="D52" s="65"/>
      <c r="E52" s="65"/>
      <c r="F52" s="65"/>
      <c r="G52" s="65"/>
      <c r="H52" s="65"/>
      <c r="I52" s="123"/>
      <c r="J52" s="89"/>
      <c r="K52" s="89"/>
      <c r="L52" s="89"/>
      <c r="M52" s="89"/>
    </row>
    <row r="53" spans="1:13" x14ac:dyDescent="0.2">
      <c r="A53" s="56">
        <v>48</v>
      </c>
      <c r="B53" s="65"/>
      <c r="C53" s="65"/>
      <c r="D53" s="65"/>
      <c r="E53" s="65"/>
      <c r="F53" s="65"/>
      <c r="G53" s="65"/>
      <c r="H53" s="65"/>
      <c r="I53" s="123"/>
      <c r="J53" s="89"/>
      <c r="K53" s="89"/>
      <c r="L53" s="89"/>
      <c r="M53" s="89"/>
    </row>
    <row r="54" spans="1:13" x14ac:dyDescent="0.2">
      <c r="A54" s="56">
        <v>49</v>
      </c>
      <c r="B54" s="65"/>
      <c r="C54" s="65"/>
      <c r="D54" s="65"/>
      <c r="E54" s="65"/>
      <c r="F54" s="65"/>
      <c r="G54" s="65"/>
      <c r="H54" s="65"/>
      <c r="I54" s="123"/>
      <c r="J54" s="89"/>
      <c r="K54" s="89"/>
      <c r="L54" s="89"/>
      <c r="M54" s="89"/>
    </row>
    <row r="55" spans="1:13" x14ac:dyDescent="0.2">
      <c r="A55" s="56">
        <v>50</v>
      </c>
      <c r="B55" s="65"/>
      <c r="C55" s="65"/>
      <c r="D55" s="65"/>
      <c r="E55" s="65"/>
      <c r="F55" s="65"/>
      <c r="G55" s="65"/>
      <c r="H55" s="65"/>
      <c r="I55" s="123"/>
      <c r="J55" s="89"/>
      <c r="K55" s="89"/>
      <c r="L55" s="89"/>
      <c r="M55" s="89"/>
    </row>
    <row r="56" spans="1:13" ht="13" x14ac:dyDescent="0.15">
      <c r="A56" s="32"/>
      <c r="B56" s="32"/>
      <c r="C56" s="32"/>
      <c r="D56" s="32"/>
      <c r="E56" s="32"/>
      <c r="F56" s="32"/>
      <c r="G56" s="32"/>
      <c r="H56" s="32"/>
      <c r="I56" s="89"/>
      <c r="J56" s="89"/>
      <c r="K56" s="89"/>
      <c r="L56" s="89"/>
      <c r="M56" s="89"/>
    </row>
    <row r="57" spans="1:13" ht="13" x14ac:dyDescent="0.15">
      <c r="A57" s="89"/>
      <c r="B57" s="89"/>
      <c r="C57" s="89"/>
      <c r="D57" s="89"/>
      <c r="E57" s="89"/>
      <c r="F57" s="89"/>
      <c r="G57" s="89"/>
      <c r="H57" s="89"/>
      <c r="I57" s="89"/>
      <c r="J57" s="89"/>
      <c r="K57" s="89"/>
      <c r="L57" s="89"/>
      <c r="M57" s="89"/>
    </row>
    <row r="58" spans="1:13" x14ac:dyDescent="0.2">
      <c r="A58" s="111" t="s">
        <v>88</v>
      </c>
      <c r="B58" s="89"/>
      <c r="C58" s="89"/>
      <c r="D58" s="89"/>
      <c r="E58" s="89"/>
      <c r="F58" s="89"/>
      <c r="G58" s="89"/>
      <c r="H58" s="89"/>
      <c r="I58" s="89"/>
      <c r="J58" s="89"/>
      <c r="K58" s="89"/>
      <c r="L58" s="89"/>
      <c r="M58" s="89"/>
    </row>
    <row r="59" spans="1:13" x14ac:dyDescent="0.2">
      <c r="A59" s="111" t="s">
        <v>89</v>
      </c>
      <c r="B59" s="89"/>
      <c r="C59" s="89"/>
      <c r="D59" s="89"/>
      <c r="E59" s="89"/>
      <c r="F59" s="89"/>
      <c r="G59" s="89"/>
      <c r="H59" s="89"/>
      <c r="I59" s="89"/>
      <c r="J59" s="89"/>
      <c r="K59" s="89"/>
      <c r="L59" s="89"/>
      <c r="M59" s="89"/>
    </row>
  </sheetData>
  <mergeCells count="1">
    <mergeCell ref="A1:H1"/>
  </mergeCell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66"/>
  <sheetViews>
    <sheetView workbookViewId="0">
      <selection activeCell="A4" sqref="A4:AF4"/>
    </sheetView>
  </sheetViews>
  <sheetFormatPr baseColWidth="10" defaultColWidth="8" defaultRowHeight="15" customHeight="1" x14ac:dyDescent="0.2"/>
  <cols>
    <col min="1" max="1" width="6.83203125" style="111" customWidth="1"/>
    <col min="2" max="2" width="15.6640625" style="111" customWidth="1"/>
    <col min="3" max="3" width="6.6640625" style="111" customWidth="1"/>
    <col min="4" max="4" width="7.6640625" style="111" customWidth="1"/>
    <col min="5" max="8" width="5.6640625" style="111" customWidth="1"/>
    <col min="9" max="9" width="2.6640625" style="111" customWidth="1"/>
    <col min="10" max="14" width="5.6640625" style="111" customWidth="1"/>
    <col min="15" max="15" width="2.6640625" style="111" customWidth="1"/>
    <col min="16" max="16" width="7.6640625" style="111" customWidth="1"/>
    <col min="17" max="18" width="3.6640625" style="111" customWidth="1"/>
    <col min="19" max="19" width="7.6640625" style="111" customWidth="1"/>
    <col min="20" max="21" width="3.6640625" style="111" customWidth="1"/>
    <col min="22" max="22" width="7.6640625" style="111" customWidth="1"/>
    <col min="23" max="24" width="3.6640625" style="111" customWidth="1"/>
    <col min="25" max="25" width="9.83203125" style="111" customWidth="1"/>
    <col min="26" max="29" width="5.6640625" style="111" customWidth="1"/>
    <col min="30" max="31" width="5.5" style="111" customWidth="1"/>
    <col min="32" max="32" width="22.6640625" style="111" customWidth="1"/>
    <col min="33" max="33" width="17.33203125" style="111" customWidth="1"/>
    <col min="34" max="34" width="15.83203125" style="111" customWidth="1"/>
    <col min="35" max="35" width="13.83203125" style="111" customWidth="1"/>
    <col min="36" max="36" width="13.33203125" style="111" customWidth="1"/>
    <col min="37" max="44" width="5.6640625" style="111" customWidth="1"/>
    <col min="45" max="45" width="2.6640625" style="111" customWidth="1"/>
    <col min="46" max="47" width="7.6640625" style="111" customWidth="1"/>
  </cols>
  <sheetData>
    <row r="1" spans="1:47" x14ac:dyDescent="0.2">
      <c r="A1" s="89"/>
      <c r="AK1" s="89"/>
      <c r="AL1" s="89"/>
      <c r="AM1" s="89"/>
      <c r="AN1" s="89"/>
      <c r="AO1" s="89"/>
      <c r="AP1" s="89"/>
      <c r="AQ1" s="89"/>
      <c r="AR1" s="89"/>
      <c r="AS1" s="89"/>
      <c r="AT1" s="89"/>
      <c r="AU1" s="89"/>
    </row>
    <row r="2" spans="1:47" s="35" customFormat="1" ht="18.75" customHeight="1" x14ac:dyDescent="0.25">
      <c r="A2" s="6"/>
      <c r="B2" s="6"/>
      <c r="C2" s="6"/>
      <c r="D2" s="6"/>
      <c r="E2" s="6"/>
      <c r="F2" s="6"/>
      <c r="G2" s="6"/>
      <c r="H2" s="6"/>
      <c r="I2" s="6"/>
      <c r="J2" s="6"/>
      <c r="K2" s="6"/>
      <c r="L2" s="6"/>
      <c r="M2" s="6"/>
      <c r="N2" s="6"/>
      <c r="O2" s="6"/>
      <c r="P2" s="6"/>
      <c r="Q2" s="6"/>
      <c r="R2" s="6"/>
      <c r="S2" s="6"/>
      <c r="T2" s="6"/>
      <c r="U2" s="6"/>
      <c r="V2" s="6"/>
      <c r="AK2" s="89"/>
      <c r="AL2" s="89"/>
      <c r="AM2" s="89"/>
      <c r="AN2" s="89"/>
      <c r="AO2" s="89"/>
      <c r="AP2" s="89"/>
      <c r="AQ2" s="89"/>
      <c r="AR2" s="89"/>
      <c r="AS2" s="89"/>
      <c r="AT2" s="89"/>
      <c r="AU2" s="89"/>
    </row>
    <row r="3" spans="1:47" x14ac:dyDescent="0.2">
      <c r="A3" s="89"/>
      <c r="AG3" s="2"/>
      <c r="AH3" s="2"/>
      <c r="AI3" s="2"/>
      <c r="AJ3" s="2"/>
      <c r="AK3" s="89"/>
      <c r="AL3" s="89"/>
      <c r="AM3" s="89"/>
      <c r="AN3" s="89"/>
      <c r="AO3" s="89"/>
      <c r="AP3" s="89"/>
      <c r="AQ3" s="89"/>
      <c r="AR3" s="89"/>
      <c r="AS3" s="89"/>
      <c r="AT3" s="89"/>
      <c r="AU3" s="89"/>
    </row>
    <row r="4" spans="1:47" ht="18.75" customHeight="1" x14ac:dyDescent="0.25">
      <c r="A4" s="196" t="s">
        <v>105</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7"/>
      <c r="AG4" s="173" t="s">
        <v>0</v>
      </c>
      <c r="AH4" s="173"/>
      <c r="AI4" s="173"/>
      <c r="AJ4" s="173"/>
      <c r="AK4" s="136"/>
      <c r="AL4" s="19"/>
      <c r="AM4" s="19"/>
      <c r="AN4" s="19"/>
      <c r="AO4" s="19"/>
      <c r="AP4" s="19"/>
      <c r="AQ4" s="19"/>
      <c r="AR4" s="19"/>
      <c r="AS4" s="19"/>
      <c r="AT4" s="89"/>
      <c r="AU4" s="89"/>
    </row>
    <row r="5" spans="1:47" ht="19" x14ac:dyDescent="0.25">
      <c r="A5" s="43"/>
      <c r="B5" s="26" t="s">
        <v>1</v>
      </c>
      <c r="C5" s="43"/>
      <c r="D5" s="117"/>
      <c r="E5" s="43"/>
      <c r="F5" s="43"/>
      <c r="G5" s="43"/>
      <c r="H5" s="125"/>
      <c r="I5" s="43"/>
      <c r="J5" s="43"/>
      <c r="K5" s="43"/>
      <c r="L5" s="43"/>
      <c r="M5" s="43"/>
      <c r="N5" s="43"/>
      <c r="O5" s="43"/>
      <c r="P5" s="43"/>
      <c r="Q5" s="43"/>
      <c r="R5" s="43"/>
      <c r="S5" s="43"/>
      <c r="T5" s="43"/>
      <c r="U5" s="43"/>
      <c r="V5" s="43"/>
      <c r="W5" s="43"/>
      <c r="X5" s="43"/>
      <c r="Y5" s="43"/>
      <c r="Z5" s="43"/>
      <c r="AA5" s="43"/>
      <c r="AB5" s="43"/>
      <c r="AC5" s="43"/>
      <c r="AD5" s="43"/>
      <c r="AE5" s="19"/>
      <c r="AF5" s="97">
        <v>41168</v>
      </c>
      <c r="AG5" s="174"/>
      <c r="AH5" s="174"/>
      <c r="AI5" s="19" t="s">
        <v>2</v>
      </c>
      <c r="AJ5" s="144" t="s">
        <v>3</v>
      </c>
      <c r="AK5" s="136"/>
      <c r="AL5" s="19"/>
      <c r="AM5" s="19"/>
      <c r="AN5" s="19"/>
      <c r="AO5" s="19"/>
      <c r="AP5" s="19"/>
      <c r="AQ5" s="19"/>
      <c r="AR5" s="19"/>
      <c r="AS5" s="19"/>
      <c r="AT5" s="89"/>
      <c r="AU5" s="89"/>
    </row>
    <row r="6" spans="1:47" ht="16" x14ac:dyDescent="0.2">
      <c r="A6" s="89"/>
      <c r="B6" s="117"/>
      <c r="C6" s="116"/>
      <c r="D6" s="149"/>
      <c r="E6" s="116"/>
      <c r="F6" s="116"/>
      <c r="G6" s="116"/>
      <c r="H6" s="114"/>
      <c r="I6" s="116"/>
      <c r="J6" s="116"/>
      <c r="K6" s="116"/>
      <c r="L6" s="116"/>
      <c r="M6" s="116"/>
      <c r="N6" s="116"/>
      <c r="O6" s="116"/>
      <c r="P6" s="116"/>
      <c r="Q6" s="116"/>
      <c r="R6" s="116"/>
      <c r="S6" s="116"/>
      <c r="T6" s="116"/>
      <c r="U6" s="116"/>
      <c r="V6" s="116"/>
      <c r="W6" s="116"/>
      <c r="X6" s="116"/>
      <c r="Y6" s="116"/>
      <c r="Z6" s="114"/>
      <c r="AA6" s="114"/>
      <c r="AB6" s="2"/>
      <c r="AC6" s="2"/>
      <c r="AD6" s="2"/>
      <c r="AE6" s="2"/>
      <c r="AF6" s="126">
        <v>41322</v>
      </c>
      <c r="AG6" s="77"/>
      <c r="AH6" s="22" t="s">
        <v>5</v>
      </c>
      <c r="AI6" s="44">
        <v>1500</v>
      </c>
      <c r="AJ6" s="34">
        <v>500</v>
      </c>
      <c r="AK6" s="124"/>
      <c r="AL6" s="67"/>
      <c r="AM6" s="67"/>
      <c r="AN6" s="67"/>
      <c r="AO6" s="67"/>
      <c r="AP6" s="67"/>
      <c r="AQ6" s="67"/>
      <c r="AR6" s="67"/>
      <c r="AS6" s="89"/>
      <c r="AT6" s="89"/>
      <c r="AU6" s="89"/>
    </row>
    <row r="7" spans="1:47" ht="15.75" customHeight="1" x14ac:dyDescent="0.2">
      <c r="A7" s="89"/>
      <c r="B7" s="190" t="s">
        <v>90</v>
      </c>
      <c r="C7" s="190"/>
      <c r="D7" s="140" t="s">
        <v>91</v>
      </c>
      <c r="E7" s="114"/>
      <c r="F7" s="191" t="s">
        <v>7</v>
      </c>
      <c r="G7" s="192"/>
      <c r="H7" s="45">
        <v>8</v>
      </c>
      <c r="I7" s="109"/>
      <c r="J7" s="114"/>
      <c r="K7" s="114"/>
      <c r="L7" s="114"/>
      <c r="M7" s="114"/>
      <c r="N7" s="114"/>
      <c r="O7" s="116"/>
      <c r="P7" s="114"/>
      <c r="Q7" s="114"/>
      <c r="R7" s="114"/>
      <c r="S7" s="114"/>
      <c r="T7" s="114"/>
      <c r="U7" s="114"/>
      <c r="V7" s="114"/>
      <c r="W7" s="114"/>
      <c r="X7" s="114"/>
      <c r="Y7" s="62"/>
      <c r="Z7" s="184" t="s">
        <v>8</v>
      </c>
      <c r="AA7" s="185"/>
      <c r="AB7" s="185"/>
      <c r="AC7" s="185"/>
      <c r="AD7" s="36"/>
      <c r="AE7" s="66"/>
      <c r="AF7" s="25"/>
      <c r="AG7" s="77"/>
      <c r="AH7" s="33" t="s">
        <v>9</v>
      </c>
      <c r="AI7" s="44">
        <v>500</v>
      </c>
      <c r="AJ7" s="34">
        <v>830</v>
      </c>
      <c r="AK7" s="124"/>
      <c r="AL7" s="67"/>
      <c r="AM7" s="67"/>
      <c r="AN7" s="67"/>
      <c r="AO7" s="67"/>
      <c r="AP7" s="67"/>
      <c r="AQ7" s="67"/>
      <c r="AR7" s="67"/>
      <c r="AS7" s="89"/>
      <c r="AT7" s="89"/>
      <c r="AU7" s="89"/>
    </row>
    <row r="8" spans="1:47" ht="15.75" customHeight="1" x14ac:dyDescent="0.2">
      <c r="A8" s="107"/>
      <c r="B8" s="193" t="s">
        <v>92</v>
      </c>
      <c r="C8" s="193"/>
      <c r="D8" s="193"/>
      <c r="E8" s="193"/>
      <c r="F8" s="193"/>
      <c r="G8" s="193"/>
      <c r="H8" s="193"/>
      <c r="I8" s="64"/>
      <c r="J8" s="178" t="s">
        <v>10</v>
      </c>
      <c r="K8" s="179"/>
      <c r="L8" s="179"/>
      <c r="M8" s="179"/>
      <c r="N8" s="180"/>
      <c r="O8" s="7"/>
      <c r="P8" s="178" t="s">
        <v>11</v>
      </c>
      <c r="Q8" s="179"/>
      <c r="R8" s="179"/>
      <c r="S8" s="179"/>
      <c r="T8" s="179"/>
      <c r="U8" s="179"/>
      <c r="V8" s="179"/>
      <c r="W8" s="179"/>
      <c r="X8" s="180"/>
      <c r="Y8" s="92"/>
      <c r="Z8" s="171" t="s">
        <v>12</v>
      </c>
      <c r="AA8" s="172"/>
      <c r="AB8" s="172"/>
      <c r="AC8" s="172"/>
      <c r="AD8" s="60"/>
      <c r="AE8" s="112"/>
      <c r="AF8" s="142"/>
      <c r="AG8" s="77"/>
      <c r="AH8" s="33" t="s">
        <v>13</v>
      </c>
      <c r="AI8" s="44">
        <v>830</v>
      </c>
      <c r="AJ8" s="34">
        <v>1100</v>
      </c>
      <c r="AK8" s="113"/>
      <c r="AL8" s="149"/>
      <c r="AM8" s="149"/>
      <c r="AN8" s="149"/>
      <c r="AO8" s="149"/>
      <c r="AP8" s="149"/>
      <c r="AQ8" s="149"/>
      <c r="AR8" s="149"/>
      <c r="AS8" s="89"/>
      <c r="AT8" s="89"/>
      <c r="AU8" s="89"/>
    </row>
    <row r="9" spans="1:47" ht="15.75" customHeight="1" x14ac:dyDescent="0.2">
      <c r="A9" s="68"/>
      <c r="B9" s="118" t="s">
        <v>14</v>
      </c>
      <c r="C9" s="118" t="s">
        <v>15</v>
      </c>
      <c r="D9" s="118" t="s">
        <v>16</v>
      </c>
      <c r="E9" s="118" t="s">
        <v>17</v>
      </c>
      <c r="F9" s="118" t="s">
        <v>18</v>
      </c>
      <c r="G9" s="118" t="s">
        <v>19</v>
      </c>
      <c r="H9" s="118" t="s">
        <v>20</v>
      </c>
      <c r="I9" s="102"/>
      <c r="J9" s="118" t="s">
        <v>21</v>
      </c>
      <c r="K9" s="118" t="s">
        <v>22</v>
      </c>
      <c r="L9" s="118" t="s">
        <v>23</v>
      </c>
      <c r="M9" s="118" t="s">
        <v>24</v>
      </c>
      <c r="N9" s="118" t="s">
        <v>25</v>
      </c>
      <c r="O9" s="102"/>
      <c r="P9" s="154" t="s">
        <v>26</v>
      </c>
      <c r="Q9" s="154"/>
      <c r="R9" s="154"/>
      <c r="S9" s="154" t="s">
        <v>27</v>
      </c>
      <c r="T9" s="154"/>
      <c r="U9" s="154"/>
      <c r="V9" s="154" t="s">
        <v>28</v>
      </c>
      <c r="W9" s="154"/>
      <c r="X9" s="154"/>
      <c r="Y9" s="118" t="s">
        <v>29</v>
      </c>
      <c r="Z9" s="118" t="s">
        <v>22</v>
      </c>
      <c r="AA9" s="118" t="s">
        <v>23</v>
      </c>
      <c r="AB9" s="118" t="s">
        <v>24</v>
      </c>
      <c r="AC9" s="118" t="s">
        <v>25</v>
      </c>
      <c r="AD9" s="118" t="s">
        <v>30</v>
      </c>
      <c r="AE9" s="118" t="s">
        <v>21</v>
      </c>
      <c r="AF9" s="110"/>
      <c r="AG9" s="77"/>
      <c r="AH9" s="22" t="s">
        <v>31</v>
      </c>
      <c r="AI9" s="44">
        <v>1100</v>
      </c>
      <c r="AJ9" s="34">
        <v>1500</v>
      </c>
      <c r="AK9" s="122"/>
      <c r="AL9" s="74"/>
      <c r="AM9" s="74"/>
      <c r="AN9" s="74"/>
      <c r="AO9" s="74"/>
      <c r="AP9" s="74"/>
      <c r="AQ9" s="74"/>
      <c r="AR9" s="74"/>
      <c r="AS9" s="87"/>
      <c r="AT9" s="89"/>
      <c r="AU9" s="89"/>
    </row>
    <row r="10" spans="1:47" ht="15.75" customHeight="1" x14ac:dyDescent="0.2">
      <c r="A10" s="68" t="s">
        <v>32</v>
      </c>
      <c r="B10" s="118" t="s">
        <v>33</v>
      </c>
      <c r="C10" s="8" t="s">
        <v>34</v>
      </c>
      <c r="D10" s="118" t="s">
        <v>35</v>
      </c>
      <c r="E10" s="118" t="s">
        <v>36</v>
      </c>
      <c r="F10" s="118" t="s">
        <v>37</v>
      </c>
      <c r="G10" s="118" t="s">
        <v>37</v>
      </c>
      <c r="H10" s="118" t="s">
        <v>38</v>
      </c>
      <c r="I10" s="102"/>
      <c r="J10" s="118" t="s">
        <v>37</v>
      </c>
      <c r="K10" s="118" t="s">
        <v>37</v>
      </c>
      <c r="L10" s="118" t="s">
        <v>37</v>
      </c>
      <c r="M10" s="118" t="s">
        <v>37</v>
      </c>
      <c r="N10" s="118" t="s">
        <v>37</v>
      </c>
      <c r="O10" s="102"/>
      <c r="P10" s="118" t="s">
        <v>39</v>
      </c>
      <c r="Q10" s="118" t="s">
        <v>40</v>
      </c>
      <c r="R10" s="118" t="s">
        <v>41</v>
      </c>
      <c r="S10" s="118" t="s">
        <v>42</v>
      </c>
      <c r="T10" s="118" t="s">
        <v>40</v>
      </c>
      <c r="U10" s="118" t="s">
        <v>41</v>
      </c>
      <c r="V10" s="118" t="s">
        <v>43</v>
      </c>
      <c r="W10" s="118" t="s">
        <v>40</v>
      </c>
      <c r="X10" s="118" t="s">
        <v>41</v>
      </c>
      <c r="Y10" s="118" t="s">
        <v>35</v>
      </c>
      <c r="Z10" s="118" t="s">
        <v>38</v>
      </c>
      <c r="AA10" s="118" t="s">
        <v>38</v>
      </c>
      <c r="AB10" s="118" t="s">
        <v>38</v>
      </c>
      <c r="AC10" s="118" t="s">
        <v>38</v>
      </c>
      <c r="AD10" s="118" t="s">
        <v>38</v>
      </c>
      <c r="AE10" s="118" t="s">
        <v>44</v>
      </c>
      <c r="AF10" s="21" t="s">
        <v>45</v>
      </c>
      <c r="AG10" s="1"/>
      <c r="AH10" s="5"/>
      <c r="AI10" s="5"/>
      <c r="AJ10" s="38"/>
      <c r="AK10" s="122"/>
      <c r="AL10" s="74"/>
      <c r="AM10" s="74"/>
      <c r="AN10" s="74"/>
      <c r="AO10" s="74"/>
      <c r="AP10" s="74"/>
      <c r="AQ10" s="74"/>
      <c r="AR10" s="74"/>
      <c r="AS10" s="87"/>
      <c r="AT10" s="89"/>
      <c r="AU10" s="89"/>
    </row>
    <row r="11" spans="1:47" ht="15.75" customHeight="1" x14ac:dyDescent="0.2">
      <c r="A11" s="68"/>
      <c r="B11" s="50"/>
      <c r="C11" s="82"/>
      <c r="D11" s="73"/>
      <c r="E11" s="73"/>
      <c r="F11" s="73"/>
      <c r="G11" s="73"/>
      <c r="H11" s="73"/>
      <c r="I11" s="110"/>
      <c r="J11" s="73"/>
      <c r="K11" s="73"/>
      <c r="L11" s="73"/>
      <c r="M11" s="73"/>
      <c r="N11" s="73"/>
      <c r="O11" s="110"/>
      <c r="P11" s="73"/>
      <c r="Q11" s="73"/>
      <c r="R11" s="73"/>
      <c r="S11" s="73"/>
      <c r="T11" s="73" t="str">
        <f>IF((S11&lt;4),(" "),(1))</f>
        <v xml:space="preserve"> </v>
      </c>
      <c r="U11" s="73" t="str">
        <f t="shared" ref="U11:U39" si="0">+IF((S11&gt;-3),(" "),(1))</f>
        <v xml:space="preserve"> </v>
      </c>
      <c r="V11" s="73"/>
      <c r="W11" s="73" t="str">
        <f>IF((V11&lt;4),(" "),(1))</f>
        <v xml:space="preserve"> </v>
      </c>
      <c r="X11" s="73" t="str">
        <f t="shared" ref="X11:X39" si="1">+IF((V11&gt;-3),(" "),(1))</f>
        <v xml:space="preserve"> </v>
      </c>
      <c r="Y11" s="76"/>
      <c r="Z11" s="73"/>
      <c r="AA11" s="73"/>
      <c r="AB11" s="73"/>
      <c r="AC11" s="73"/>
      <c r="AD11" s="73"/>
      <c r="AE11" s="73"/>
      <c r="AF11" s="11"/>
      <c r="AG11" s="133" t="s">
        <v>13</v>
      </c>
      <c r="AH11" s="80" t="s">
        <v>31</v>
      </c>
      <c r="AI11" s="133" t="s">
        <v>9</v>
      </c>
      <c r="AJ11" s="80" t="s">
        <v>5</v>
      </c>
      <c r="AK11" s="122"/>
      <c r="AL11" s="74"/>
      <c r="AM11" s="74"/>
      <c r="AN11" s="74"/>
      <c r="AO11" s="74"/>
      <c r="AP11" s="74"/>
      <c r="AQ11" s="74"/>
      <c r="AR11" s="74"/>
      <c r="AS11" s="87"/>
      <c r="AT11" s="89"/>
      <c r="AU11" s="89"/>
    </row>
    <row r="12" spans="1:47" ht="14" x14ac:dyDescent="0.2">
      <c r="A12" s="68">
        <v>1</v>
      </c>
      <c r="B12" s="42"/>
      <c r="C12" s="48"/>
      <c r="D12" s="45"/>
      <c r="E12" s="45"/>
      <c r="F12" s="103"/>
      <c r="G12" s="103"/>
      <c r="H12" s="103"/>
      <c r="I12" s="110"/>
      <c r="J12" s="83" t="str">
        <f t="shared" ref="J12:J19" si="2">IF((F12&gt;0),(10+G12),(""))</f>
        <v/>
      </c>
      <c r="K12" s="73" t="str">
        <f t="shared" ref="K12:K19" si="3">+IF(($F12&lt;1),"",+IF(($F12=5),(4-G12),(+IF(($F12=6),(4-G12),(+IF(($F12=7),(5-G12),(6-G12)))))))</f>
        <v/>
      </c>
      <c r="L12" s="73" t="str">
        <f t="shared" ref="L12:L19" si="4">+IF(($F12&lt;1),"",+IF(($F12=5),(7-G12),(+IF(($F12=6),(8-G12),(+IF(($F12=7),(10-G12),(11-G12)))))))</f>
        <v/>
      </c>
      <c r="M12" s="73" t="str">
        <f t="shared" ref="M12:M19" si="5">+IF(($F12&lt;1),"",+IF(($F12=5),(12-G12),(+IF(($F12=6),(14-G12),(+IF(($F12=7),(17-G12),(20-G12)))))))</f>
        <v/>
      </c>
      <c r="N12" s="73" t="str">
        <f t="shared" ref="N12:N19" si="6">+IF(($F12&lt;1),"",+IF(($F12=5),(17-G12),(+IF(($F12=6),(20-G12),(+IF(($F12=7),(24-G12),(28-G12)))))))</f>
        <v/>
      </c>
      <c r="O12" s="110"/>
      <c r="P12" s="73" t="str">
        <f t="shared" ref="P12:P39" si="7">+IF(($H12=""),"",+IF((H12=0),(-J12),(K12)))</f>
        <v/>
      </c>
      <c r="Q12" s="73" t="str">
        <f t="shared" ref="Q12:Q39" si="8">+IF(($P12=""),"",+IF((P12&gt;1),(1),(" ")))</f>
        <v/>
      </c>
      <c r="R12" s="73" t="str">
        <f t="shared" ref="R12:R39" si="9">+IF(($H12=""),"",+IF(($H12=0),1,""))</f>
        <v/>
      </c>
      <c r="S12" s="73" t="str">
        <f t="shared" ref="S12:S39" si="10">+IF(($H12=""),"",(+IF((H12=0),(-J12*3),(+IF((H12=1),((K12*2)-(J12)),((K12*2)+L12))))))</f>
        <v/>
      </c>
      <c r="T12" s="73" t="str">
        <f t="shared" ref="T12:T39" si="11">+IF(($S12=""),"",(+IF((S12&lt;4),(" "),(1))))</f>
        <v/>
      </c>
      <c r="U12" s="73" t="str">
        <f t="shared" si="0"/>
        <v xml:space="preserve"> </v>
      </c>
      <c r="V12" s="73" t="str">
        <f t="shared" ref="V12:V39" si="12">+IF(($H12=""),"",(+IF((H12=0),(-J12*5),(+IF((H12=1),((K12*3)-(J12*2)),+IF((H12=2),((K12*3)+(L12)),((K12*3)+(L12+M12))))))))</f>
        <v/>
      </c>
      <c r="W12" s="73" t="str">
        <f t="shared" ref="W12:W39" si="13">+IF(($H12=""),"",(+IF((V12&lt;4),(" "),(1))))</f>
        <v/>
      </c>
      <c r="X12" s="73" t="str">
        <f t="shared" si="1"/>
        <v xml:space="preserve"> </v>
      </c>
      <c r="Y12" s="110" t="str">
        <f t="shared" ref="Y12:Y39" si="14">IF((D12=""),"",D12)</f>
        <v/>
      </c>
      <c r="Z12" s="73" t="str">
        <f t="shared" ref="Z12:Z23" si="15">+IF(($H12=""),"",(+IF(($H12&gt;0),(1),(0))))</f>
        <v/>
      </c>
      <c r="AA12" s="73" t="str">
        <f t="shared" ref="AA12:AA39" si="16">+IF(($H12=""),"",(+IF(($H12&gt;1),(1),(0))))</f>
        <v/>
      </c>
      <c r="AB12" s="73" t="str">
        <f t="shared" ref="AB12:AB39" si="17">+IF(($H12=""),"",(+IF(($H12&gt;2),(1),(0))))</f>
        <v/>
      </c>
      <c r="AC12" s="73" t="str">
        <f t="shared" ref="AC12:AC39" si="18">+IF(($H12=""),"",(+IF(($H12&gt;3),(1),(0))))</f>
        <v/>
      </c>
      <c r="AD12" s="73" t="str">
        <f t="shared" ref="AD12:AD39" si="19">+IF(($H12=""),"",(+IF(($H12&gt;4),(1),(0))))</f>
        <v/>
      </c>
      <c r="AE12" s="73" t="str">
        <f t="shared" ref="AE12:AE39" si="20">+IF(($H12=""),"",(+IF((H12&gt;0),0,1)))</f>
        <v/>
      </c>
      <c r="AF12" s="53"/>
      <c r="AG12" s="40" t="str">
        <f t="shared" ref="AG12:AG39" si="21">IF(($C12&gt;=$AI$8),IF(($C12&lt;=$AJ$8),$H12,""),"")</f>
        <v/>
      </c>
      <c r="AH12" s="40" t="str">
        <f t="shared" ref="AH12:AH39" si="22">IF(($C12&gt;$AI$9),IF(($C12&lt;=$AJ$9),$H12,""),"")</f>
        <v/>
      </c>
      <c r="AI12" s="40" t="str">
        <f t="shared" ref="AI12:AI39" si="23">IF(($C12&gt;=$AI$7),IF(($C12&lt;$AJ$7),$H12,""),"")</f>
        <v/>
      </c>
      <c r="AJ12" s="40" t="str">
        <f t="shared" ref="AJ12:AJ39" si="24">+IF(($C12=""),"",(+IF(($C12&gt;$AI$6),$H12,+(IF(($C12&lt;$AJ$6),$H12,"")))))</f>
        <v/>
      </c>
      <c r="AK12" s="122"/>
      <c r="AL12" s="74"/>
      <c r="AM12" s="74"/>
      <c r="AN12" s="74"/>
      <c r="AO12" s="74"/>
      <c r="AP12" s="74"/>
      <c r="AQ12" s="74"/>
      <c r="AR12" s="74"/>
      <c r="AS12" s="87"/>
      <c r="AT12" s="89"/>
      <c r="AU12" s="89"/>
    </row>
    <row r="13" spans="1:47" ht="14" x14ac:dyDescent="0.2">
      <c r="A13" s="68">
        <v>2</v>
      </c>
      <c r="B13" s="42"/>
      <c r="C13" s="48"/>
      <c r="D13" s="45"/>
      <c r="E13" s="45"/>
      <c r="F13" s="103"/>
      <c r="G13" s="103"/>
      <c r="H13" s="103"/>
      <c r="I13" s="110"/>
      <c r="J13" s="83" t="str">
        <f t="shared" si="2"/>
        <v/>
      </c>
      <c r="K13" s="73" t="str">
        <f t="shared" si="3"/>
        <v/>
      </c>
      <c r="L13" s="73" t="str">
        <f t="shared" si="4"/>
        <v/>
      </c>
      <c r="M13" s="73" t="str">
        <f t="shared" si="5"/>
        <v/>
      </c>
      <c r="N13" s="73" t="str">
        <f t="shared" si="6"/>
        <v/>
      </c>
      <c r="O13" s="110"/>
      <c r="P13" s="73" t="str">
        <f t="shared" si="7"/>
        <v/>
      </c>
      <c r="Q13" s="73" t="str">
        <f t="shared" si="8"/>
        <v/>
      </c>
      <c r="R13" s="73" t="str">
        <f t="shared" si="9"/>
        <v/>
      </c>
      <c r="S13" s="73" t="str">
        <f t="shared" si="10"/>
        <v/>
      </c>
      <c r="T13" s="73" t="str">
        <f t="shared" si="11"/>
        <v/>
      </c>
      <c r="U13" s="73" t="str">
        <f t="shared" si="0"/>
        <v xml:space="preserve"> </v>
      </c>
      <c r="V13" s="73" t="str">
        <f t="shared" si="12"/>
        <v/>
      </c>
      <c r="W13" s="73" t="str">
        <f t="shared" si="13"/>
        <v/>
      </c>
      <c r="X13" s="73" t="str">
        <f t="shared" si="1"/>
        <v xml:space="preserve"> </v>
      </c>
      <c r="Y13" s="110" t="str">
        <f t="shared" si="14"/>
        <v/>
      </c>
      <c r="Z13" s="73" t="str">
        <f t="shared" si="15"/>
        <v/>
      </c>
      <c r="AA13" s="73" t="str">
        <f t="shared" si="16"/>
        <v/>
      </c>
      <c r="AB13" s="73" t="str">
        <f t="shared" si="17"/>
        <v/>
      </c>
      <c r="AC13" s="73" t="str">
        <f t="shared" si="18"/>
        <v/>
      </c>
      <c r="AD13" s="73" t="str">
        <f t="shared" si="19"/>
        <v/>
      </c>
      <c r="AE13" s="73" t="str">
        <f t="shared" si="20"/>
        <v/>
      </c>
      <c r="AF13" s="53"/>
      <c r="AG13" s="40" t="str">
        <f t="shared" si="21"/>
        <v/>
      </c>
      <c r="AH13" s="40" t="str">
        <f t="shared" si="22"/>
        <v/>
      </c>
      <c r="AI13" s="40" t="str">
        <f t="shared" si="23"/>
        <v/>
      </c>
      <c r="AJ13" s="40" t="str">
        <f t="shared" si="24"/>
        <v/>
      </c>
      <c r="AK13" s="122"/>
      <c r="AL13" s="74"/>
      <c r="AM13" s="74"/>
      <c r="AN13" s="74"/>
      <c r="AO13" s="74"/>
      <c r="AP13" s="74"/>
      <c r="AQ13" s="74"/>
      <c r="AR13" s="74"/>
      <c r="AS13" s="87"/>
      <c r="AT13" s="89"/>
      <c r="AU13" s="89"/>
    </row>
    <row r="14" spans="1:47" ht="14" x14ac:dyDescent="0.2">
      <c r="A14" s="68">
        <v>3</v>
      </c>
      <c r="B14" s="42"/>
      <c r="C14" s="48"/>
      <c r="D14" s="45"/>
      <c r="E14" s="45"/>
      <c r="F14" s="103"/>
      <c r="G14" s="103"/>
      <c r="H14" s="103"/>
      <c r="I14" s="110"/>
      <c r="J14" s="83" t="str">
        <f t="shared" si="2"/>
        <v/>
      </c>
      <c r="K14" s="73" t="str">
        <f t="shared" si="3"/>
        <v/>
      </c>
      <c r="L14" s="73" t="str">
        <f t="shared" si="4"/>
        <v/>
      </c>
      <c r="M14" s="73" t="str">
        <f t="shared" si="5"/>
        <v/>
      </c>
      <c r="N14" s="73" t="str">
        <f t="shared" si="6"/>
        <v/>
      </c>
      <c r="O14" s="110"/>
      <c r="P14" s="73" t="str">
        <f t="shared" si="7"/>
        <v/>
      </c>
      <c r="Q14" s="73" t="str">
        <f t="shared" si="8"/>
        <v/>
      </c>
      <c r="R14" s="73" t="str">
        <f t="shared" si="9"/>
        <v/>
      </c>
      <c r="S14" s="73" t="str">
        <f t="shared" si="10"/>
        <v/>
      </c>
      <c r="T14" s="73" t="str">
        <f t="shared" si="11"/>
        <v/>
      </c>
      <c r="U14" s="73" t="str">
        <f t="shared" si="0"/>
        <v xml:space="preserve"> </v>
      </c>
      <c r="V14" s="73" t="str">
        <f t="shared" si="12"/>
        <v/>
      </c>
      <c r="W14" s="73" t="str">
        <f t="shared" si="13"/>
        <v/>
      </c>
      <c r="X14" s="73" t="str">
        <f t="shared" si="1"/>
        <v xml:space="preserve"> </v>
      </c>
      <c r="Y14" s="110" t="str">
        <f t="shared" si="14"/>
        <v/>
      </c>
      <c r="Z14" s="73" t="str">
        <f t="shared" si="15"/>
        <v/>
      </c>
      <c r="AA14" s="73" t="str">
        <f t="shared" si="16"/>
        <v/>
      </c>
      <c r="AB14" s="73" t="str">
        <f t="shared" si="17"/>
        <v/>
      </c>
      <c r="AC14" s="73" t="str">
        <f t="shared" si="18"/>
        <v/>
      </c>
      <c r="AD14" s="73" t="str">
        <f t="shared" si="19"/>
        <v/>
      </c>
      <c r="AE14" s="73" t="str">
        <f t="shared" si="20"/>
        <v/>
      </c>
      <c r="AF14" s="53"/>
      <c r="AG14" s="40" t="str">
        <f t="shared" si="21"/>
        <v/>
      </c>
      <c r="AH14" s="40" t="str">
        <f t="shared" si="22"/>
        <v/>
      </c>
      <c r="AI14" s="40" t="str">
        <f t="shared" si="23"/>
        <v/>
      </c>
      <c r="AJ14" s="40" t="str">
        <f t="shared" si="24"/>
        <v/>
      </c>
      <c r="AK14" s="122"/>
      <c r="AL14" s="74"/>
      <c r="AM14" s="74"/>
      <c r="AN14" s="74"/>
      <c r="AO14" s="74"/>
      <c r="AP14" s="74"/>
      <c r="AQ14" s="74"/>
      <c r="AR14" s="74"/>
      <c r="AS14" s="87"/>
      <c r="AT14" s="89"/>
      <c r="AU14" s="89"/>
    </row>
    <row r="15" spans="1:47" ht="14" x14ac:dyDescent="0.2">
      <c r="A15" s="68">
        <v>4</v>
      </c>
      <c r="B15" s="42"/>
      <c r="C15" s="48"/>
      <c r="D15" s="45"/>
      <c r="E15" s="45"/>
      <c r="F15" s="103"/>
      <c r="G15" s="103"/>
      <c r="H15" s="103"/>
      <c r="I15" s="110"/>
      <c r="J15" s="83" t="str">
        <f t="shared" si="2"/>
        <v/>
      </c>
      <c r="K15" s="73" t="str">
        <f t="shared" si="3"/>
        <v/>
      </c>
      <c r="L15" s="73" t="str">
        <f t="shared" si="4"/>
        <v/>
      </c>
      <c r="M15" s="73" t="str">
        <f t="shared" si="5"/>
        <v/>
      </c>
      <c r="N15" s="73" t="str">
        <f t="shared" si="6"/>
        <v/>
      </c>
      <c r="O15" s="110"/>
      <c r="P15" s="73" t="str">
        <f t="shared" si="7"/>
        <v/>
      </c>
      <c r="Q15" s="73" t="str">
        <f t="shared" si="8"/>
        <v/>
      </c>
      <c r="R15" s="73" t="str">
        <f t="shared" si="9"/>
        <v/>
      </c>
      <c r="S15" s="73" t="str">
        <f t="shared" si="10"/>
        <v/>
      </c>
      <c r="T15" s="73" t="str">
        <f t="shared" si="11"/>
        <v/>
      </c>
      <c r="U15" s="73" t="str">
        <f t="shared" si="0"/>
        <v xml:space="preserve"> </v>
      </c>
      <c r="V15" s="73" t="str">
        <f t="shared" si="12"/>
        <v/>
      </c>
      <c r="W15" s="73" t="str">
        <f t="shared" si="13"/>
        <v/>
      </c>
      <c r="X15" s="73" t="str">
        <f t="shared" si="1"/>
        <v xml:space="preserve"> </v>
      </c>
      <c r="Y15" s="110" t="str">
        <f t="shared" si="14"/>
        <v/>
      </c>
      <c r="Z15" s="73" t="str">
        <f t="shared" si="15"/>
        <v/>
      </c>
      <c r="AA15" s="73" t="str">
        <f t="shared" si="16"/>
        <v/>
      </c>
      <c r="AB15" s="73" t="str">
        <f t="shared" si="17"/>
        <v/>
      </c>
      <c r="AC15" s="73" t="str">
        <f t="shared" si="18"/>
        <v/>
      </c>
      <c r="AD15" s="73" t="str">
        <f t="shared" si="19"/>
        <v/>
      </c>
      <c r="AE15" s="73" t="str">
        <f t="shared" si="20"/>
        <v/>
      </c>
      <c r="AF15" s="14"/>
      <c r="AG15" s="40" t="str">
        <f t="shared" si="21"/>
        <v/>
      </c>
      <c r="AH15" s="40" t="str">
        <f t="shared" si="22"/>
        <v/>
      </c>
      <c r="AI15" s="40" t="str">
        <f t="shared" si="23"/>
        <v/>
      </c>
      <c r="AJ15" s="40" t="str">
        <f t="shared" si="24"/>
        <v/>
      </c>
      <c r="AK15" s="122"/>
      <c r="AL15" s="74"/>
      <c r="AM15" s="74"/>
      <c r="AN15" s="74"/>
      <c r="AO15" s="74"/>
      <c r="AP15" s="74"/>
      <c r="AQ15" s="74"/>
      <c r="AR15" s="74"/>
      <c r="AS15" s="87"/>
      <c r="AT15" s="89"/>
      <c r="AU15" s="89"/>
    </row>
    <row r="16" spans="1:47" ht="14" x14ac:dyDescent="0.2">
      <c r="A16" s="68">
        <v>5</v>
      </c>
      <c r="B16" s="42"/>
      <c r="C16" s="48"/>
      <c r="D16" s="45"/>
      <c r="E16" s="45"/>
      <c r="F16" s="103"/>
      <c r="G16" s="103"/>
      <c r="H16" s="103"/>
      <c r="I16" s="110"/>
      <c r="J16" s="83" t="str">
        <f t="shared" si="2"/>
        <v/>
      </c>
      <c r="K16" s="73" t="str">
        <f t="shared" si="3"/>
        <v/>
      </c>
      <c r="L16" s="73" t="str">
        <f t="shared" si="4"/>
        <v/>
      </c>
      <c r="M16" s="73" t="str">
        <f t="shared" si="5"/>
        <v/>
      </c>
      <c r="N16" s="73" t="str">
        <f t="shared" si="6"/>
        <v/>
      </c>
      <c r="O16" s="110"/>
      <c r="P16" s="73" t="str">
        <f t="shared" si="7"/>
        <v/>
      </c>
      <c r="Q16" s="73" t="str">
        <f t="shared" si="8"/>
        <v/>
      </c>
      <c r="R16" s="73" t="str">
        <f t="shared" si="9"/>
        <v/>
      </c>
      <c r="S16" s="73" t="str">
        <f t="shared" si="10"/>
        <v/>
      </c>
      <c r="T16" s="73" t="str">
        <f t="shared" si="11"/>
        <v/>
      </c>
      <c r="U16" s="73" t="str">
        <f t="shared" si="0"/>
        <v xml:space="preserve"> </v>
      </c>
      <c r="V16" s="73" t="str">
        <f t="shared" si="12"/>
        <v/>
      </c>
      <c r="W16" s="73" t="str">
        <f t="shared" si="13"/>
        <v/>
      </c>
      <c r="X16" s="73" t="str">
        <f t="shared" si="1"/>
        <v xml:space="preserve"> </v>
      </c>
      <c r="Y16" s="110" t="str">
        <f t="shared" si="14"/>
        <v/>
      </c>
      <c r="Z16" s="73" t="str">
        <f t="shared" si="15"/>
        <v/>
      </c>
      <c r="AA16" s="73" t="str">
        <f t="shared" si="16"/>
        <v/>
      </c>
      <c r="AB16" s="73" t="str">
        <f t="shared" si="17"/>
        <v/>
      </c>
      <c r="AC16" s="73" t="str">
        <f t="shared" si="18"/>
        <v/>
      </c>
      <c r="AD16" s="73" t="str">
        <f t="shared" si="19"/>
        <v/>
      </c>
      <c r="AE16" s="73" t="str">
        <f t="shared" si="20"/>
        <v/>
      </c>
      <c r="AF16" s="14"/>
      <c r="AG16" s="40" t="str">
        <f t="shared" si="21"/>
        <v/>
      </c>
      <c r="AH16" s="40" t="str">
        <f t="shared" si="22"/>
        <v/>
      </c>
      <c r="AI16" s="40" t="str">
        <f t="shared" si="23"/>
        <v/>
      </c>
      <c r="AJ16" s="40" t="str">
        <f t="shared" si="24"/>
        <v/>
      </c>
      <c r="AK16" s="122"/>
      <c r="AL16" s="74"/>
      <c r="AM16" s="74"/>
      <c r="AN16" s="74"/>
      <c r="AO16" s="74"/>
      <c r="AP16" s="74"/>
      <c r="AQ16" s="74"/>
      <c r="AR16" s="74"/>
      <c r="AS16" s="87"/>
      <c r="AT16" s="89"/>
      <c r="AU16" s="89"/>
    </row>
    <row r="17" spans="1:47" ht="14" x14ac:dyDescent="0.2">
      <c r="A17" s="68">
        <v>6</v>
      </c>
      <c r="B17" s="42"/>
      <c r="C17" s="48"/>
      <c r="D17" s="45"/>
      <c r="E17" s="45"/>
      <c r="F17" s="103"/>
      <c r="G17" s="103"/>
      <c r="H17" s="103"/>
      <c r="I17" s="110"/>
      <c r="J17" s="83" t="str">
        <f t="shared" si="2"/>
        <v/>
      </c>
      <c r="K17" s="73" t="str">
        <f t="shared" si="3"/>
        <v/>
      </c>
      <c r="L17" s="73" t="str">
        <f t="shared" si="4"/>
        <v/>
      </c>
      <c r="M17" s="73" t="str">
        <f t="shared" si="5"/>
        <v/>
      </c>
      <c r="N17" s="73" t="str">
        <f t="shared" si="6"/>
        <v/>
      </c>
      <c r="O17" s="110"/>
      <c r="P17" s="73" t="str">
        <f t="shared" si="7"/>
        <v/>
      </c>
      <c r="Q17" s="73" t="str">
        <f t="shared" si="8"/>
        <v/>
      </c>
      <c r="R17" s="73" t="str">
        <f t="shared" si="9"/>
        <v/>
      </c>
      <c r="S17" s="73" t="str">
        <f t="shared" si="10"/>
        <v/>
      </c>
      <c r="T17" s="73" t="str">
        <f t="shared" si="11"/>
        <v/>
      </c>
      <c r="U17" s="73" t="str">
        <f t="shared" si="0"/>
        <v xml:space="preserve"> </v>
      </c>
      <c r="V17" s="73" t="str">
        <f t="shared" si="12"/>
        <v/>
      </c>
      <c r="W17" s="73" t="str">
        <f t="shared" si="13"/>
        <v/>
      </c>
      <c r="X17" s="73" t="str">
        <f t="shared" si="1"/>
        <v xml:space="preserve"> </v>
      </c>
      <c r="Y17" s="110" t="str">
        <f t="shared" si="14"/>
        <v/>
      </c>
      <c r="Z17" s="73" t="str">
        <f t="shared" si="15"/>
        <v/>
      </c>
      <c r="AA17" s="73" t="str">
        <f t="shared" si="16"/>
        <v/>
      </c>
      <c r="AB17" s="73" t="str">
        <f t="shared" si="17"/>
        <v/>
      </c>
      <c r="AC17" s="73" t="str">
        <f t="shared" si="18"/>
        <v/>
      </c>
      <c r="AD17" s="73" t="str">
        <f t="shared" si="19"/>
        <v/>
      </c>
      <c r="AE17" s="73" t="str">
        <f t="shared" si="20"/>
        <v/>
      </c>
      <c r="AF17" s="14"/>
      <c r="AG17" s="40" t="str">
        <f t="shared" si="21"/>
        <v/>
      </c>
      <c r="AH17" s="40" t="str">
        <f t="shared" si="22"/>
        <v/>
      </c>
      <c r="AI17" s="40" t="str">
        <f t="shared" si="23"/>
        <v/>
      </c>
      <c r="AJ17" s="40" t="str">
        <f t="shared" si="24"/>
        <v/>
      </c>
      <c r="AK17" s="122"/>
      <c r="AL17" s="74"/>
      <c r="AM17" s="74"/>
      <c r="AN17" s="74"/>
      <c r="AO17" s="74"/>
      <c r="AP17" s="74"/>
      <c r="AQ17" s="74"/>
      <c r="AR17" s="74"/>
      <c r="AS17" s="87"/>
      <c r="AT17" s="89"/>
      <c r="AU17" s="89"/>
    </row>
    <row r="18" spans="1:47" ht="14" x14ac:dyDescent="0.2">
      <c r="A18" s="68">
        <v>7</v>
      </c>
      <c r="B18" s="42"/>
      <c r="C18" s="48"/>
      <c r="D18" s="45"/>
      <c r="E18" s="45"/>
      <c r="F18" s="103"/>
      <c r="G18" s="103"/>
      <c r="H18" s="103"/>
      <c r="I18" s="110"/>
      <c r="J18" s="83" t="str">
        <f t="shared" si="2"/>
        <v/>
      </c>
      <c r="K18" s="73" t="str">
        <f t="shared" si="3"/>
        <v/>
      </c>
      <c r="L18" s="73" t="str">
        <f t="shared" si="4"/>
        <v/>
      </c>
      <c r="M18" s="73" t="str">
        <f t="shared" si="5"/>
        <v/>
      </c>
      <c r="N18" s="73" t="str">
        <f t="shared" si="6"/>
        <v/>
      </c>
      <c r="O18" s="110"/>
      <c r="P18" s="73" t="str">
        <f t="shared" si="7"/>
        <v/>
      </c>
      <c r="Q18" s="73" t="str">
        <f t="shared" si="8"/>
        <v/>
      </c>
      <c r="R18" s="73" t="str">
        <f t="shared" si="9"/>
        <v/>
      </c>
      <c r="S18" s="73" t="str">
        <f t="shared" si="10"/>
        <v/>
      </c>
      <c r="T18" s="73" t="str">
        <f t="shared" si="11"/>
        <v/>
      </c>
      <c r="U18" s="73" t="str">
        <f t="shared" si="0"/>
        <v xml:space="preserve"> </v>
      </c>
      <c r="V18" s="73" t="str">
        <f t="shared" si="12"/>
        <v/>
      </c>
      <c r="W18" s="73" t="str">
        <f t="shared" si="13"/>
        <v/>
      </c>
      <c r="X18" s="73" t="str">
        <f t="shared" si="1"/>
        <v xml:space="preserve"> </v>
      </c>
      <c r="Y18" s="110" t="str">
        <f t="shared" si="14"/>
        <v/>
      </c>
      <c r="Z18" s="73" t="str">
        <f t="shared" si="15"/>
        <v/>
      </c>
      <c r="AA18" s="73" t="str">
        <f t="shared" si="16"/>
        <v/>
      </c>
      <c r="AB18" s="73" t="str">
        <f t="shared" si="17"/>
        <v/>
      </c>
      <c r="AC18" s="73" t="str">
        <f t="shared" si="18"/>
        <v/>
      </c>
      <c r="AD18" s="73" t="str">
        <f t="shared" si="19"/>
        <v/>
      </c>
      <c r="AE18" s="73" t="str">
        <f t="shared" si="20"/>
        <v/>
      </c>
      <c r="AF18" s="14"/>
      <c r="AG18" s="40" t="str">
        <f t="shared" si="21"/>
        <v/>
      </c>
      <c r="AH18" s="40" t="str">
        <f t="shared" si="22"/>
        <v/>
      </c>
      <c r="AI18" s="40" t="str">
        <f t="shared" si="23"/>
        <v/>
      </c>
      <c r="AJ18" s="40" t="str">
        <f t="shared" si="24"/>
        <v/>
      </c>
      <c r="AK18" s="122"/>
      <c r="AL18" s="74"/>
      <c r="AM18" s="74"/>
      <c r="AN18" s="74"/>
      <c r="AO18" s="74"/>
      <c r="AP18" s="74"/>
      <c r="AQ18" s="74"/>
      <c r="AR18" s="74"/>
      <c r="AS18" s="87"/>
      <c r="AT18" s="89"/>
      <c r="AU18" s="89"/>
    </row>
    <row r="19" spans="1:47" ht="14" x14ac:dyDescent="0.2">
      <c r="A19" s="68">
        <v>8</v>
      </c>
      <c r="B19" s="42"/>
      <c r="C19" s="48"/>
      <c r="D19" s="45"/>
      <c r="E19" s="45"/>
      <c r="F19" s="103"/>
      <c r="G19" s="103"/>
      <c r="H19" s="103"/>
      <c r="I19" s="110"/>
      <c r="J19" s="83" t="str">
        <f t="shared" si="2"/>
        <v/>
      </c>
      <c r="K19" s="73" t="str">
        <f t="shared" si="3"/>
        <v/>
      </c>
      <c r="L19" s="73" t="str">
        <f t="shared" si="4"/>
        <v/>
      </c>
      <c r="M19" s="73" t="str">
        <f t="shared" si="5"/>
        <v/>
      </c>
      <c r="N19" s="73" t="str">
        <f t="shared" si="6"/>
        <v/>
      </c>
      <c r="O19" s="110"/>
      <c r="P19" s="73" t="str">
        <f t="shared" si="7"/>
        <v/>
      </c>
      <c r="Q19" s="73" t="str">
        <f t="shared" si="8"/>
        <v/>
      </c>
      <c r="R19" s="73" t="str">
        <f t="shared" si="9"/>
        <v/>
      </c>
      <c r="S19" s="73" t="str">
        <f t="shared" si="10"/>
        <v/>
      </c>
      <c r="T19" s="73" t="str">
        <f t="shared" si="11"/>
        <v/>
      </c>
      <c r="U19" s="73" t="str">
        <f t="shared" si="0"/>
        <v xml:space="preserve"> </v>
      </c>
      <c r="V19" s="73" t="str">
        <f t="shared" si="12"/>
        <v/>
      </c>
      <c r="W19" s="73" t="str">
        <f t="shared" si="13"/>
        <v/>
      </c>
      <c r="X19" s="73" t="str">
        <f t="shared" si="1"/>
        <v xml:space="preserve"> </v>
      </c>
      <c r="Y19" s="110" t="str">
        <f t="shared" si="14"/>
        <v/>
      </c>
      <c r="Z19" s="73" t="str">
        <f t="shared" si="15"/>
        <v/>
      </c>
      <c r="AA19" s="73" t="str">
        <f t="shared" si="16"/>
        <v/>
      </c>
      <c r="AB19" s="73" t="str">
        <f t="shared" si="17"/>
        <v/>
      </c>
      <c r="AC19" s="73" t="str">
        <f t="shared" si="18"/>
        <v/>
      </c>
      <c r="AD19" s="73" t="str">
        <f t="shared" si="19"/>
        <v/>
      </c>
      <c r="AE19" s="73" t="str">
        <f t="shared" si="20"/>
        <v/>
      </c>
      <c r="AF19" s="14"/>
      <c r="AG19" s="40" t="str">
        <f t="shared" si="21"/>
        <v/>
      </c>
      <c r="AH19" s="40" t="str">
        <f t="shared" si="22"/>
        <v/>
      </c>
      <c r="AI19" s="40" t="str">
        <f t="shared" si="23"/>
        <v/>
      </c>
      <c r="AJ19" s="40" t="str">
        <f t="shared" si="24"/>
        <v/>
      </c>
      <c r="AK19" s="122"/>
      <c r="AL19" s="74"/>
      <c r="AM19" s="74"/>
      <c r="AN19" s="74"/>
      <c r="AO19" s="74"/>
      <c r="AP19" s="74"/>
      <c r="AQ19" s="74"/>
      <c r="AR19" s="74"/>
      <c r="AS19" s="87"/>
      <c r="AT19" s="89"/>
      <c r="AU19" s="89"/>
    </row>
    <row r="20" spans="1:47" ht="14" x14ac:dyDescent="0.2">
      <c r="A20" s="94">
        <v>9</v>
      </c>
      <c r="B20" s="132"/>
      <c r="C20" s="48"/>
      <c r="D20" s="45"/>
      <c r="E20" s="45"/>
      <c r="F20" s="103"/>
      <c r="G20" s="103"/>
      <c r="H20" s="57"/>
      <c r="I20" s="69"/>
      <c r="J20" s="83" t="str">
        <f>IF((F20&lt;1),"",+IF((G20=0),($H$8+2),+IF((G20=1),($H$8+2),+IF((G20&gt;1),(($H$8+1)+G20),""))))</f>
        <v/>
      </c>
      <c r="K20" s="31" t="str">
        <f>+IF(($F$13&lt;1),"",+IF(($G$13&lt;=0),(($F$13*0.9)-1),(($F$13*0.9)-(1+$G$13))))</f>
        <v/>
      </c>
      <c r="L20" s="31" t="str">
        <f t="shared" ref="L20:L25" si="25">+IF((F20&lt;1),"",+IF((G20&lt;=0),((F20*1.55)-1),((F20*1.55)-(1+G20))))</f>
        <v/>
      </c>
      <c r="M20" s="31" t="str">
        <f>+IF((F20&lt;1),"",+IF((G20&lt;=0),((F20*2.55)-1),((F20*2.55)-(1+G20))))</f>
        <v/>
      </c>
      <c r="N20" s="31" t="str">
        <f t="shared" ref="N20:N25" si="26">+IF((F20&lt;1),"",+IF((G20&lt;=0),((F20*3.55)-1),((F20*3.55)-(1+G20))))</f>
        <v/>
      </c>
      <c r="O20" s="110"/>
      <c r="P20" s="73" t="str">
        <f t="shared" si="7"/>
        <v/>
      </c>
      <c r="Q20" s="73" t="str">
        <f t="shared" si="8"/>
        <v/>
      </c>
      <c r="R20" s="73" t="str">
        <f t="shared" si="9"/>
        <v/>
      </c>
      <c r="S20" s="73" t="str">
        <f t="shared" si="10"/>
        <v/>
      </c>
      <c r="T20" s="73" t="str">
        <f t="shared" si="11"/>
        <v/>
      </c>
      <c r="U20" s="73" t="str">
        <f t="shared" si="0"/>
        <v xml:space="preserve"> </v>
      </c>
      <c r="V20" s="73" t="str">
        <f t="shared" si="12"/>
        <v/>
      </c>
      <c r="W20" s="73" t="str">
        <f t="shared" si="13"/>
        <v/>
      </c>
      <c r="X20" s="73" t="str">
        <f t="shared" si="1"/>
        <v xml:space="preserve"> </v>
      </c>
      <c r="Y20" s="110" t="str">
        <f t="shared" si="14"/>
        <v/>
      </c>
      <c r="Z20" s="73" t="str">
        <f t="shared" si="15"/>
        <v/>
      </c>
      <c r="AA20" s="73" t="str">
        <f t="shared" si="16"/>
        <v/>
      </c>
      <c r="AB20" s="73" t="str">
        <f t="shared" si="17"/>
        <v/>
      </c>
      <c r="AC20" s="73" t="str">
        <f t="shared" si="18"/>
        <v/>
      </c>
      <c r="AD20" s="73" t="str">
        <f t="shared" si="19"/>
        <v/>
      </c>
      <c r="AE20" s="73" t="str">
        <f t="shared" si="20"/>
        <v/>
      </c>
      <c r="AF20" s="14"/>
      <c r="AG20" s="40" t="str">
        <f t="shared" si="21"/>
        <v/>
      </c>
      <c r="AH20" s="40" t="str">
        <f t="shared" si="22"/>
        <v/>
      </c>
      <c r="AI20" s="40" t="str">
        <f t="shared" si="23"/>
        <v/>
      </c>
      <c r="AJ20" s="40" t="str">
        <f t="shared" si="24"/>
        <v/>
      </c>
      <c r="AK20" s="122"/>
      <c r="AL20" s="74"/>
      <c r="AM20" s="74"/>
      <c r="AN20" s="74"/>
      <c r="AO20" s="74"/>
      <c r="AP20" s="74"/>
      <c r="AQ20" s="74"/>
      <c r="AR20" s="74"/>
      <c r="AS20" s="87"/>
      <c r="AT20" s="89"/>
      <c r="AU20" s="89"/>
    </row>
    <row r="21" spans="1:47" ht="14" x14ac:dyDescent="0.2">
      <c r="A21" s="94">
        <v>10</v>
      </c>
      <c r="B21" s="132"/>
      <c r="C21" s="48"/>
      <c r="D21" s="45"/>
      <c r="E21" s="45"/>
      <c r="F21" s="103"/>
      <c r="G21" s="103"/>
      <c r="H21" s="57"/>
      <c r="I21" s="69"/>
      <c r="J21" s="83" t="str">
        <f>IF((F21&lt;1),"",+IF((G21=0),($H$8+2),+IF((G21=1),($H$8+2),+IF((G21&gt;1),(($H$8+1)+G21),""))))</f>
        <v/>
      </c>
      <c r="K21" s="31" t="str">
        <f>+IF(($F$13&lt;1),"",+IF(($G$13&lt;=0),(($F$13*0.9)-1),(($F$13*0.9)-(1+$G$13))))</f>
        <v/>
      </c>
      <c r="L21" s="31" t="str">
        <f t="shared" si="25"/>
        <v/>
      </c>
      <c r="M21" s="31" t="str">
        <f>+IF((F21&lt;1),"",+IF((G21&lt;=0),((F21*2.55)-1),((F21*2.55)-(1+G21))))</f>
        <v/>
      </c>
      <c r="N21" s="31" t="str">
        <f t="shared" si="26"/>
        <v/>
      </c>
      <c r="O21" s="110"/>
      <c r="P21" s="73" t="str">
        <f t="shared" si="7"/>
        <v/>
      </c>
      <c r="Q21" s="73" t="str">
        <f t="shared" si="8"/>
        <v/>
      </c>
      <c r="R21" s="73" t="str">
        <f t="shared" si="9"/>
        <v/>
      </c>
      <c r="S21" s="73" t="str">
        <f t="shared" si="10"/>
        <v/>
      </c>
      <c r="T21" s="73" t="str">
        <f t="shared" si="11"/>
        <v/>
      </c>
      <c r="U21" s="73" t="str">
        <f t="shared" si="0"/>
        <v xml:space="preserve"> </v>
      </c>
      <c r="V21" s="73" t="str">
        <f t="shared" si="12"/>
        <v/>
      </c>
      <c r="W21" s="73" t="str">
        <f t="shared" si="13"/>
        <v/>
      </c>
      <c r="X21" s="73" t="str">
        <f t="shared" si="1"/>
        <v xml:space="preserve"> </v>
      </c>
      <c r="Y21" s="110" t="str">
        <f t="shared" si="14"/>
        <v/>
      </c>
      <c r="Z21" s="73" t="str">
        <f t="shared" si="15"/>
        <v/>
      </c>
      <c r="AA21" s="73" t="str">
        <f t="shared" si="16"/>
        <v/>
      </c>
      <c r="AB21" s="73" t="str">
        <f t="shared" si="17"/>
        <v/>
      </c>
      <c r="AC21" s="73" t="str">
        <f t="shared" si="18"/>
        <v/>
      </c>
      <c r="AD21" s="73" t="str">
        <f t="shared" si="19"/>
        <v/>
      </c>
      <c r="AE21" s="73" t="str">
        <f t="shared" si="20"/>
        <v/>
      </c>
      <c r="AF21" s="14"/>
      <c r="AG21" s="40" t="str">
        <f t="shared" si="21"/>
        <v/>
      </c>
      <c r="AH21" s="40" t="str">
        <f t="shared" si="22"/>
        <v/>
      </c>
      <c r="AI21" s="40" t="str">
        <f t="shared" si="23"/>
        <v/>
      </c>
      <c r="AJ21" s="40" t="str">
        <f t="shared" si="24"/>
        <v/>
      </c>
      <c r="AK21" s="122"/>
      <c r="AL21" s="74"/>
      <c r="AM21" s="74"/>
      <c r="AN21" s="74"/>
      <c r="AO21" s="74"/>
      <c r="AP21" s="74"/>
      <c r="AQ21" s="74"/>
      <c r="AR21" s="74"/>
      <c r="AS21" s="87"/>
      <c r="AT21" s="89"/>
      <c r="AU21" s="89"/>
    </row>
    <row r="22" spans="1:47" ht="14" x14ac:dyDescent="0.2">
      <c r="A22" s="94">
        <v>11</v>
      </c>
      <c r="B22" s="132"/>
      <c r="C22" s="48"/>
      <c r="D22" s="45"/>
      <c r="E22" s="45"/>
      <c r="F22" s="103"/>
      <c r="G22" s="103"/>
      <c r="H22" s="57"/>
      <c r="I22" s="69"/>
      <c r="J22" s="83" t="str">
        <f>IF((F22&lt;1),"",+IF((G22=0),($H$8+2),+IF((G22=1),($H$8+2),+IF((G22&gt;1),(($H$8+1)+G22),""))))</f>
        <v/>
      </c>
      <c r="K22" s="31" t="str">
        <f>+IF(($F$13&lt;1),"",+IF(($G$13&lt;=0),(($F$13*0.9)-1),(($F$13*0.9)-(1+$G$13))))</f>
        <v/>
      </c>
      <c r="L22" s="31" t="str">
        <f t="shared" si="25"/>
        <v/>
      </c>
      <c r="M22" s="31" t="str">
        <f>+IF((F22&lt;1),"",+IF((G22&lt;=0),((F22*2.55)-1),((F22*2.55)-(1+G22))))</f>
        <v/>
      </c>
      <c r="N22" s="31" t="str">
        <f t="shared" si="26"/>
        <v/>
      </c>
      <c r="O22" s="110"/>
      <c r="P22" s="73" t="str">
        <f t="shared" si="7"/>
        <v/>
      </c>
      <c r="Q22" s="73" t="str">
        <f t="shared" si="8"/>
        <v/>
      </c>
      <c r="R22" s="73" t="str">
        <f t="shared" si="9"/>
        <v/>
      </c>
      <c r="S22" s="73" t="str">
        <f t="shared" si="10"/>
        <v/>
      </c>
      <c r="T22" s="73" t="str">
        <f t="shared" si="11"/>
        <v/>
      </c>
      <c r="U22" s="73" t="str">
        <f t="shared" si="0"/>
        <v xml:space="preserve"> </v>
      </c>
      <c r="V22" s="73" t="str">
        <f t="shared" si="12"/>
        <v/>
      </c>
      <c r="W22" s="73" t="str">
        <f t="shared" si="13"/>
        <v/>
      </c>
      <c r="X22" s="73" t="str">
        <f t="shared" si="1"/>
        <v xml:space="preserve"> </v>
      </c>
      <c r="Y22" s="110" t="str">
        <f t="shared" si="14"/>
        <v/>
      </c>
      <c r="Z22" s="73" t="str">
        <f t="shared" si="15"/>
        <v/>
      </c>
      <c r="AA22" s="73" t="str">
        <f t="shared" si="16"/>
        <v/>
      </c>
      <c r="AB22" s="73" t="str">
        <f t="shared" si="17"/>
        <v/>
      </c>
      <c r="AC22" s="73" t="str">
        <f t="shared" si="18"/>
        <v/>
      </c>
      <c r="AD22" s="73" t="str">
        <f t="shared" si="19"/>
        <v/>
      </c>
      <c r="AE22" s="73" t="str">
        <f t="shared" si="20"/>
        <v/>
      </c>
      <c r="AF22" s="14"/>
      <c r="AG22" s="40" t="str">
        <f t="shared" si="21"/>
        <v/>
      </c>
      <c r="AH22" s="40" t="str">
        <f t="shared" si="22"/>
        <v/>
      </c>
      <c r="AI22" s="40" t="str">
        <f t="shared" si="23"/>
        <v/>
      </c>
      <c r="AJ22" s="40" t="str">
        <f t="shared" si="24"/>
        <v/>
      </c>
      <c r="AK22" s="122"/>
      <c r="AL22" s="74"/>
      <c r="AM22" s="74"/>
      <c r="AN22" s="74"/>
      <c r="AO22" s="74"/>
      <c r="AP22" s="74"/>
      <c r="AQ22" s="74"/>
      <c r="AR22" s="74"/>
      <c r="AS22" s="87"/>
      <c r="AT22" s="89"/>
      <c r="AU22" s="89"/>
    </row>
    <row r="23" spans="1:47" ht="14" x14ac:dyDescent="0.2">
      <c r="A23" s="94">
        <v>12</v>
      </c>
      <c r="B23" s="132"/>
      <c r="C23" s="48"/>
      <c r="D23" s="45"/>
      <c r="E23" s="45"/>
      <c r="F23" s="103"/>
      <c r="G23" s="103"/>
      <c r="H23" s="57"/>
      <c r="I23" s="69"/>
      <c r="J23" s="83" t="str">
        <f>IF((F23&lt;1),"",+IF((G23=0),($H$8+2),+IF((G23=1),($H$8+2),+IF((G23&gt;1),(($H$8+1)+G23),""))))</f>
        <v/>
      </c>
      <c r="K23" s="31" t="str">
        <f>+IF(($F$13&lt;1),"",+IF(($G$13&lt;=0),(($F$13*0.9)-1),(($F$13*0.9)-(1+$G$13))))</f>
        <v/>
      </c>
      <c r="L23" s="31" t="str">
        <f t="shared" si="25"/>
        <v/>
      </c>
      <c r="M23" s="31" t="str">
        <f>+IF((F23&lt;1),"",+IF((G23&lt;=0),((F23*2.55)-1),((F23*2.55)-(1+G23))))</f>
        <v/>
      </c>
      <c r="N23" s="31" t="str">
        <f t="shared" si="26"/>
        <v/>
      </c>
      <c r="O23" s="110"/>
      <c r="P23" s="73" t="str">
        <f t="shared" si="7"/>
        <v/>
      </c>
      <c r="Q23" s="73" t="str">
        <f t="shared" si="8"/>
        <v/>
      </c>
      <c r="R23" s="73" t="str">
        <f t="shared" si="9"/>
        <v/>
      </c>
      <c r="S23" s="73" t="str">
        <f t="shared" si="10"/>
        <v/>
      </c>
      <c r="T23" s="73" t="str">
        <f t="shared" si="11"/>
        <v/>
      </c>
      <c r="U23" s="73" t="str">
        <f t="shared" si="0"/>
        <v xml:space="preserve"> </v>
      </c>
      <c r="V23" s="73" t="str">
        <f t="shared" si="12"/>
        <v/>
      </c>
      <c r="W23" s="73" t="str">
        <f t="shared" si="13"/>
        <v/>
      </c>
      <c r="X23" s="73" t="str">
        <f t="shared" si="1"/>
        <v xml:space="preserve"> </v>
      </c>
      <c r="Y23" s="110" t="str">
        <f t="shared" si="14"/>
        <v/>
      </c>
      <c r="Z23" s="73" t="str">
        <f t="shared" si="15"/>
        <v/>
      </c>
      <c r="AA23" s="73" t="str">
        <f t="shared" si="16"/>
        <v/>
      </c>
      <c r="AB23" s="73" t="str">
        <f t="shared" si="17"/>
        <v/>
      </c>
      <c r="AC23" s="73" t="str">
        <f t="shared" si="18"/>
        <v/>
      </c>
      <c r="AD23" s="73" t="str">
        <f t="shared" si="19"/>
        <v/>
      </c>
      <c r="AE23" s="73" t="str">
        <f t="shared" si="20"/>
        <v/>
      </c>
      <c r="AF23" s="14"/>
      <c r="AG23" s="40" t="str">
        <f t="shared" si="21"/>
        <v/>
      </c>
      <c r="AH23" s="40" t="str">
        <f t="shared" si="22"/>
        <v/>
      </c>
      <c r="AI23" s="40" t="str">
        <f t="shared" si="23"/>
        <v/>
      </c>
      <c r="AJ23" s="40" t="str">
        <f t="shared" si="24"/>
        <v/>
      </c>
      <c r="AK23" s="122"/>
      <c r="AL23" s="74"/>
      <c r="AM23" s="74"/>
      <c r="AN23" s="74"/>
      <c r="AO23" s="74"/>
      <c r="AP23" s="74"/>
      <c r="AQ23" s="74"/>
      <c r="AR23" s="74"/>
      <c r="AS23" s="87"/>
      <c r="AT23" s="89"/>
      <c r="AU23" s="89"/>
    </row>
    <row r="24" spans="1:47" ht="14" x14ac:dyDescent="0.2">
      <c r="A24" s="94">
        <v>13</v>
      </c>
      <c r="B24" s="132"/>
      <c r="C24" s="48"/>
      <c r="D24" s="45"/>
      <c r="E24" s="45"/>
      <c r="F24" s="103"/>
      <c r="G24" s="103"/>
      <c r="H24" s="57"/>
      <c r="I24" s="69"/>
      <c r="J24" s="83" t="str">
        <f>IF((F24&lt;1),"",+IF((G24=0),($H$8+2),+IF((G24=1),($H$8+2),+IF((G24&gt;1),(($H$8+1)+G24),""))))</f>
        <v/>
      </c>
      <c r="K24" s="31" t="str">
        <f>+IF(($F$13&lt;1),"",+IF(($G$13&lt;=0),(($F$13*0.9)-1),(($F$13*0.9)-(1+$G$13))))</f>
        <v/>
      </c>
      <c r="L24" s="31" t="str">
        <f t="shared" si="25"/>
        <v/>
      </c>
      <c r="M24" s="31" t="str">
        <f>+IF((F24&lt;1),"",+IF((G24&lt;=0),((F24*2.55)-1),((F24*2.55)-(1+G24))))</f>
        <v/>
      </c>
      <c r="N24" s="31" t="str">
        <f t="shared" si="26"/>
        <v/>
      </c>
      <c r="O24" s="110"/>
      <c r="P24" s="73" t="str">
        <f t="shared" si="7"/>
        <v/>
      </c>
      <c r="Q24" s="73" t="str">
        <f t="shared" si="8"/>
        <v/>
      </c>
      <c r="R24" s="73" t="str">
        <f t="shared" si="9"/>
        <v/>
      </c>
      <c r="S24" s="73" t="str">
        <f t="shared" si="10"/>
        <v/>
      </c>
      <c r="T24" s="73" t="str">
        <f t="shared" si="11"/>
        <v/>
      </c>
      <c r="U24" s="73" t="str">
        <f t="shared" si="0"/>
        <v xml:space="preserve"> </v>
      </c>
      <c r="V24" s="73" t="str">
        <f t="shared" si="12"/>
        <v/>
      </c>
      <c r="W24" s="73" t="str">
        <f t="shared" si="13"/>
        <v/>
      </c>
      <c r="X24" s="73" t="str">
        <f t="shared" si="1"/>
        <v xml:space="preserve"> </v>
      </c>
      <c r="Y24" s="110" t="str">
        <f t="shared" si="14"/>
        <v/>
      </c>
      <c r="Z24" s="73" t="str">
        <f>+IF(($H24=""),"",(+IF(($H24=""),"",(+IF(($H24&gt;0),(1),(0))))))</f>
        <v/>
      </c>
      <c r="AA24" s="73" t="str">
        <f t="shared" si="16"/>
        <v/>
      </c>
      <c r="AB24" s="73" t="str">
        <f t="shared" si="17"/>
        <v/>
      </c>
      <c r="AC24" s="73" t="str">
        <f t="shared" si="18"/>
        <v/>
      </c>
      <c r="AD24" s="73" t="str">
        <f t="shared" si="19"/>
        <v/>
      </c>
      <c r="AE24" s="73" t="str">
        <f t="shared" si="20"/>
        <v/>
      </c>
      <c r="AF24" s="14"/>
      <c r="AG24" s="40" t="str">
        <f t="shared" si="21"/>
        <v/>
      </c>
      <c r="AH24" s="40" t="str">
        <f t="shared" si="22"/>
        <v/>
      </c>
      <c r="AI24" s="40" t="str">
        <f t="shared" si="23"/>
        <v/>
      </c>
      <c r="AJ24" s="40" t="str">
        <f t="shared" si="24"/>
        <v/>
      </c>
      <c r="AK24" s="122"/>
      <c r="AL24" s="74"/>
      <c r="AM24" s="74"/>
      <c r="AN24" s="74"/>
      <c r="AO24" s="74"/>
      <c r="AP24" s="74"/>
      <c r="AQ24" s="74"/>
      <c r="AR24" s="74"/>
      <c r="AS24" s="87"/>
      <c r="AT24" s="89"/>
      <c r="AU24" s="89"/>
    </row>
    <row r="25" spans="1:47" ht="14" x14ac:dyDescent="0.2">
      <c r="A25" s="68">
        <v>14</v>
      </c>
      <c r="B25" s="42"/>
      <c r="C25" s="48"/>
      <c r="D25" s="45"/>
      <c r="E25" s="45"/>
      <c r="F25" s="103"/>
      <c r="G25" s="103"/>
      <c r="H25" s="103"/>
      <c r="I25" s="110"/>
      <c r="J25" s="83" t="str">
        <f t="shared" ref="J25:J39" si="27">IF((F25&gt;0),(10+G25),(""))</f>
        <v/>
      </c>
      <c r="K25" s="73" t="str">
        <f t="shared" ref="K25:K39" si="28">+IF(($F25&lt;1),"",+IF(($F25=5),(4-G25),(+IF(($F25=6),(4-G25),(+IF(($F25=7),(5-G25),(6-G25)))))))</f>
        <v/>
      </c>
      <c r="L25" s="31" t="str">
        <f t="shared" si="25"/>
        <v/>
      </c>
      <c r="M25" s="73" t="str">
        <f t="shared" ref="M25:M39" si="29">+IF(($F25&lt;1),"",+IF(($F25=5),(12-G25),(+IF(($F25=6),(14-G25),(+IF(($F25=7),(17-G25),(20-G25)))))))</f>
        <v/>
      </c>
      <c r="N25" s="31" t="str">
        <f t="shared" si="26"/>
        <v/>
      </c>
      <c r="O25" s="110"/>
      <c r="P25" s="73" t="str">
        <f t="shared" si="7"/>
        <v/>
      </c>
      <c r="Q25" s="73" t="str">
        <f t="shared" si="8"/>
        <v/>
      </c>
      <c r="R25" s="73" t="str">
        <f t="shared" si="9"/>
        <v/>
      </c>
      <c r="S25" s="73" t="str">
        <f t="shared" si="10"/>
        <v/>
      </c>
      <c r="T25" s="73" t="str">
        <f t="shared" si="11"/>
        <v/>
      </c>
      <c r="U25" s="73" t="str">
        <f t="shared" si="0"/>
        <v xml:space="preserve"> </v>
      </c>
      <c r="V25" s="73" t="str">
        <f t="shared" si="12"/>
        <v/>
      </c>
      <c r="W25" s="73" t="str">
        <f t="shared" si="13"/>
        <v/>
      </c>
      <c r="X25" s="73" t="str">
        <f t="shared" si="1"/>
        <v xml:space="preserve"> </v>
      </c>
      <c r="Y25" s="110" t="str">
        <f t="shared" si="14"/>
        <v/>
      </c>
      <c r="Z25" s="73" t="str">
        <f>+IF(($H25=""),"",(+IF(($H25=""),"",(+IF(($H25&gt;0),(1),(0))))))</f>
        <v/>
      </c>
      <c r="AA25" s="73" t="str">
        <f t="shared" si="16"/>
        <v/>
      </c>
      <c r="AB25" s="73" t="str">
        <f t="shared" si="17"/>
        <v/>
      </c>
      <c r="AC25" s="73" t="str">
        <f t="shared" si="18"/>
        <v/>
      </c>
      <c r="AD25" s="73" t="str">
        <f t="shared" si="19"/>
        <v/>
      </c>
      <c r="AE25" s="73" t="str">
        <f t="shared" si="20"/>
        <v/>
      </c>
      <c r="AF25" s="14"/>
      <c r="AG25" s="40" t="str">
        <f t="shared" si="21"/>
        <v/>
      </c>
      <c r="AH25" s="40" t="str">
        <f t="shared" si="22"/>
        <v/>
      </c>
      <c r="AI25" s="40" t="str">
        <f t="shared" si="23"/>
        <v/>
      </c>
      <c r="AJ25" s="40" t="str">
        <f t="shared" si="24"/>
        <v/>
      </c>
      <c r="AK25" s="122"/>
      <c r="AL25" s="74"/>
      <c r="AM25" s="74"/>
      <c r="AN25" s="74"/>
      <c r="AO25" s="74"/>
      <c r="AP25" s="74"/>
      <c r="AQ25" s="74"/>
      <c r="AR25" s="74"/>
      <c r="AS25" s="87"/>
      <c r="AT25" s="89"/>
      <c r="AU25" s="89"/>
    </row>
    <row r="26" spans="1:47" ht="14" x14ac:dyDescent="0.2">
      <c r="A26" s="68">
        <v>15</v>
      </c>
      <c r="B26" s="42"/>
      <c r="C26" s="48"/>
      <c r="D26" s="45"/>
      <c r="E26" s="45"/>
      <c r="F26" s="103"/>
      <c r="G26" s="103"/>
      <c r="H26" s="103"/>
      <c r="I26" s="110"/>
      <c r="J26" s="83" t="str">
        <f t="shared" si="27"/>
        <v/>
      </c>
      <c r="K26" s="73" t="str">
        <f t="shared" si="28"/>
        <v/>
      </c>
      <c r="L26" s="73" t="str">
        <f t="shared" ref="L26:L39" si="30">+IF(($F26&lt;1),"",+IF(($F26=5),(7-G26),(+IF(($F26=6),(8-G26),(+IF(($F26=7),(10-G26),(11-G26)))))))</f>
        <v/>
      </c>
      <c r="M26" s="73" t="str">
        <f t="shared" si="29"/>
        <v/>
      </c>
      <c r="N26" s="73" t="str">
        <f t="shared" ref="N26:N39" si="31">+IF(($F26&lt;1),"",+IF(($F26=5),(17-G26),(+IF(($F26=6),(20-G26),(+IF(($F26=7),(24-G26),(28-G26)))))))</f>
        <v/>
      </c>
      <c r="O26" s="110"/>
      <c r="P26" s="73" t="str">
        <f t="shared" si="7"/>
        <v/>
      </c>
      <c r="Q26" s="73" t="str">
        <f t="shared" si="8"/>
        <v/>
      </c>
      <c r="R26" s="73" t="str">
        <f t="shared" si="9"/>
        <v/>
      </c>
      <c r="S26" s="73" t="str">
        <f t="shared" si="10"/>
        <v/>
      </c>
      <c r="T26" s="73" t="str">
        <f t="shared" si="11"/>
        <v/>
      </c>
      <c r="U26" s="73" t="str">
        <f t="shared" si="0"/>
        <v xml:space="preserve"> </v>
      </c>
      <c r="V26" s="73" t="str">
        <f t="shared" si="12"/>
        <v/>
      </c>
      <c r="W26" s="73" t="str">
        <f t="shared" si="13"/>
        <v/>
      </c>
      <c r="X26" s="73" t="str">
        <f t="shared" si="1"/>
        <v xml:space="preserve"> </v>
      </c>
      <c r="Y26" s="110" t="str">
        <f t="shared" si="14"/>
        <v/>
      </c>
      <c r="Z26" s="73" t="str">
        <f t="shared" ref="Z26:Z39" si="32">+IF(($H26=""),"",(+IF(($H26&gt;0),(1),(0))))</f>
        <v/>
      </c>
      <c r="AA26" s="73" t="str">
        <f t="shared" si="16"/>
        <v/>
      </c>
      <c r="AB26" s="73" t="str">
        <f t="shared" si="17"/>
        <v/>
      </c>
      <c r="AC26" s="73" t="str">
        <f t="shared" si="18"/>
        <v/>
      </c>
      <c r="AD26" s="73" t="str">
        <f t="shared" si="19"/>
        <v/>
      </c>
      <c r="AE26" s="73" t="str">
        <f t="shared" si="20"/>
        <v/>
      </c>
      <c r="AF26" s="14"/>
      <c r="AG26" s="40" t="str">
        <f t="shared" si="21"/>
        <v/>
      </c>
      <c r="AH26" s="40" t="str">
        <f t="shared" si="22"/>
        <v/>
      </c>
      <c r="AI26" s="40" t="str">
        <f t="shared" si="23"/>
        <v/>
      </c>
      <c r="AJ26" s="40" t="str">
        <f t="shared" si="24"/>
        <v/>
      </c>
      <c r="AK26" s="122"/>
      <c r="AL26" s="74"/>
      <c r="AM26" s="74"/>
      <c r="AN26" s="74"/>
      <c r="AO26" s="74"/>
      <c r="AP26" s="74"/>
      <c r="AQ26" s="74"/>
      <c r="AR26" s="74"/>
      <c r="AS26" s="87"/>
      <c r="AT26" s="89"/>
      <c r="AU26" s="89"/>
    </row>
    <row r="27" spans="1:47" ht="14" x14ac:dyDescent="0.2">
      <c r="A27" s="68">
        <v>16</v>
      </c>
      <c r="B27" s="42"/>
      <c r="C27" s="48"/>
      <c r="D27" s="45"/>
      <c r="E27" s="45"/>
      <c r="F27" s="103"/>
      <c r="G27" s="103"/>
      <c r="H27" s="103"/>
      <c r="I27" s="110"/>
      <c r="J27" s="83" t="str">
        <f t="shared" si="27"/>
        <v/>
      </c>
      <c r="K27" s="73" t="str">
        <f t="shared" si="28"/>
        <v/>
      </c>
      <c r="L27" s="73" t="str">
        <f t="shared" si="30"/>
        <v/>
      </c>
      <c r="M27" s="73" t="str">
        <f t="shared" si="29"/>
        <v/>
      </c>
      <c r="N27" s="73" t="str">
        <f t="shared" si="31"/>
        <v/>
      </c>
      <c r="O27" s="110"/>
      <c r="P27" s="73" t="str">
        <f t="shared" si="7"/>
        <v/>
      </c>
      <c r="Q27" s="73" t="str">
        <f t="shared" si="8"/>
        <v/>
      </c>
      <c r="R27" s="73" t="str">
        <f t="shared" si="9"/>
        <v/>
      </c>
      <c r="S27" s="73" t="str">
        <f t="shared" si="10"/>
        <v/>
      </c>
      <c r="T27" s="73" t="str">
        <f t="shared" si="11"/>
        <v/>
      </c>
      <c r="U27" s="73" t="str">
        <f t="shared" si="0"/>
        <v xml:space="preserve"> </v>
      </c>
      <c r="V27" s="73" t="str">
        <f t="shared" si="12"/>
        <v/>
      </c>
      <c r="W27" s="73" t="str">
        <f t="shared" si="13"/>
        <v/>
      </c>
      <c r="X27" s="73" t="str">
        <f t="shared" si="1"/>
        <v xml:space="preserve"> </v>
      </c>
      <c r="Y27" s="110" t="str">
        <f t="shared" si="14"/>
        <v/>
      </c>
      <c r="Z27" s="73" t="str">
        <f t="shared" si="32"/>
        <v/>
      </c>
      <c r="AA27" s="73" t="str">
        <f t="shared" si="16"/>
        <v/>
      </c>
      <c r="AB27" s="73" t="str">
        <f t="shared" si="17"/>
        <v/>
      </c>
      <c r="AC27" s="73" t="str">
        <f t="shared" si="18"/>
        <v/>
      </c>
      <c r="AD27" s="73" t="str">
        <f t="shared" si="19"/>
        <v/>
      </c>
      <c r="AE27" s="73" t="str">
        <f t="shared" si="20"/>
        <v/>
      </c>
      <c r="AF27" s="14"/>
      <c r="AG27" s="40" t="str">
        <f t="shared" si="21"/>
        <v/>
      </c>
      <c r="AH27" s="40" t="str">
        <f t="shared" si="22"/>
        <v/>
      </c>
      <c r="AI27" s="40" t="str">
        <f t="shared" si="23"/>
        <v/>
      </c>
      <c r="AJ27" s="40" t="str">
        <f t="shared" si="24"/>
        <v/>
      </c>
      <c r="AK27" s="122"/>
      <c r="AL27" s="74"/>
      <c r="AM27" s="74"/>
      <c r="AN27" s="74"/>
      <c r="AO27" s="74"/>
      <c r="AP27" s="74"/>
      <c r="AQ27" s="74"/>
      <c r="AR27" s="74"/>
      <c r="AS27" s="87"/>
      <c r="AT27" s="89"/>
      <c r="AU27" s="89"/>
    </row>
    <row r="28" spans="1:47" ht="14" x14ac:dyDescent="0.2">
      <c r="A28" s="68">
        <v>17</v>
      </c>
      <c r="B28" s="42"/>
      <c r="C28" s="48"/>
      <c r="D28" s="45"/>
      <c r="E28" s="45"/>
      <c r="F28" s="103"/>
      <c r="G28" s="103"/>
      <c r="H28" s="103"/>
      <c r="I28" s="110"/>
      <c r="J28" s="83" t="str">
        <f t="shared" si="27"/>
        <v/>
      </c>
      <c r="K28" s="73" t="str">
        <f t="shared" si="28"/>
        <v/>
      </c>
      <c r="L28" s="73" t="str">
        <f t="shared" si="30"/>
        <v/>
      </c>
      <c r="M28" s="73" t="str">
        <f t="shared" si="29"/>
        <v/>
      </c>
      <c r="N28" s="73" t="str">
        <f t="shared" si="31"/>
        <v/>
      </c>
      <c r="O28" s="110"/>
      <c r="P28" s="73" t="str">
        <f t="shared" si="7"/>
        <v/>
      </c>
      <c r="Q28" s="73" t="str">
        <f t="shared" si="8"/>
        <v/>
      </c>
      <c r="R28" s="73" t="str">
        <f t="shared" si="9"/>
        <v/>
      </c>
      <c r="S28" s="73" t="str">
        <f t="shared" si="10"/>
        <v/>
      </c>
      <c r="T28" s="73" t="str">
        <f t="shared" si="11"/>
        <v/>
      </c>
      <c r="U28" s="73" t="str">
        <f t="shared" si="0"/>
        <v xml:space="preserve"> </v>
      </c>
      <c r="V28" s="73" t="str">
        <f t="shared" si="12"/>
        <v/>
      </c>
      <c r="W28" s="73" t="str">
        <f t="shared" si="13"/>
        <v/>
      </c>
      <c r="X28" s="73" t="str">
        <f t="shared" si="1"/>
        <v xml:space="preserve"> </v>
      </c>
      <c r="Y28" s="110" t="str">
        <f t="shared" si="14"/>
        <v/>
      </c>
      <c r="Z28" s="73" t="str">
        <f t="shared" si="32"/>
        <v/>
      </c>
      <c r="AA28" s="73" t="str">
        <f t="shared" si="16"/>
        <v/>
      </c>
      <c r="AB28" s="73" t="str">
        <f t="shared" si="17"/>
        <v/>
      </c>
      <c r="AC28" s="73" t="str">
        <f t="shared" si="18"/>
        <v/>
      </c>
      <c r="AD28" s="73" t="str">
        <f t="shared" si="19"/>
        <v/>
      </c>
      <c r="AE28" s="73" t="str">
        <f t="shared" si="20"/>
        <v/>
      </c>
      <c r="AF28" s="14"/>
      <c r="AG28" s="40" t="str">
        <f t="shared" si="21"/>
        <v/>
      </c>
      <c r="AH28" s="40" t="str">
        <f t="shared" si="22"/>
        <v/>
      </c>
      <c r="AI28" s="40" t="str">
        <f t="shared" si="23"/>
        <v/>
      </c>
      <c r="AJ28" s="40" t="str">
        <f t="shared" si="24"/>
        <v/>
      </c>
      <c r="AK28" s="122"/>
      <c r="AL28" s="74"/>
      <c r="AM28" s="74"/>
      <c r="AN28" s="74"/>
      <c r="AO28" s="74"/>
      <c r="AP28" s="74"/>
      <c r="AQ28" s="74"/>
      <c r="AR28" s="74"/>
      <c r="AS28" s="87"/>
      <c r="AT28" s="89"/>
      <c r="AU28" s="89"/>
    </row>
    <row r="29" spans="1:47" ht="14" x14ac:dyDescent="0.2">
      <c r="A29" s="68">
        <v>18</v>
      </c>
      <c r="B29" s="42"/>
      <c r="C29" s="48"/>
      <c r="D29" s="45"/>
      <c r="E29" s="45"/>
      <c r="F29" s="103"/>
      <c r="G29" s="103"/>
      <c r="H29" s="103"/>
      <c r="I29" s="110"/>
      <c r="J29" s="83" t="str">
        <f t="shared" si="27"/>
        <v/>
      </c>
      <c r="K29" s="73" t="str">
        <f t="shared" si="28"/>
        <v/>
      </c>
      <c r="L29" s="73" t="str">
        <f t="shared" si="30"/>
        <v/>
      </c>
      <c r="M29" s="73" t="str">
        <f t="shared" si="29"/>
        <v/>
      </c>
      <c r="N29" s="73" t="str">
        <f t="shared" si="31"/>
        <v/>
      </c>
      <c r="O29" s="110"/>
      <c r="P29" s="73" t="str">
        <f t="shared" si="7"/>
        <v/>
      </c>
      <c r="Q29" s="73" t="str">
        <f t="shared" si="8"/>
        <v/>
      </c>
      <c r="R29" s="73" t="str">
        <f t="shared" si="9"/>
        <v/>
      </c>
      <c r="S29" s="73" t="str">
        <f t="shared" si="10"/>
        <v/>
      </c>
      <c r="T29" s="73" t="str">
        <f t="shared" si="11"/>
        <v/>
      </c>
      <c r="U29" s="73" t="str">
        <f t="shared" si="0"/>
        <v xml:space="preserve"> </v>
      </c>
      <c r="V29" s="73" t="str">
        <f t="shared" si="12"/>
        <v/>
      </c>
      <c r="W29" s="73" t="str">
        <f t="shared" si="13"/>
        <v/>
      </c>
      <c r="X29" s="73" t="str">
        <f t="shared" si="1"/>
        <v xml:space="preserve"> </v>
      </c>
      <c r="Y29" s="110" t="str">
        <f t="shared" si="14"/>
        <v/>
      </c>
      <c r="Z29" s="73" t="str">
        <f t="shared" si="32"/>
        <v/>
      </c>
      <c r="AA29" s="73" t="str">
        <f t="shared" si="16"/>
        <v/>
      </c>
      <c r="AB29" s="73" t="str">
        <f t="shared" si="17"/>
        <v/>
      </c>
      <c r="AC29" s="73" t="str">
        <f t="shared" si="18"/>
        <v/>
      </c>
      <c r="AD29" s="73" t="str">
        <f t="shared" si="19"/>
        <v/>
      </c>
      <c r="AE29" s="73" t="str">
        <f t="shared" si="20"/>
        <v/>
      </c>
      <c r="AF29" s="14"/>
      <c r="AG29" s="40" t="str">
        <f t="shared" si="21"/>
        <v/>
      </c>
      <c r="AH29" s="40" t="str">
        <f t="shared" si="22"/>
        <v/>
      </c>
      <c r="AI29" s="40" t="str">
        <f t="shared" si="23"/>
        <v/>
      </c>
      <c r="AJ29" s="40" t="str">
        <f t="shared" si="24"/>
        <v/>
      </c>
      <c r="AK29" s="122"/>
      <c r="AL29" s="74"/>
      <c r="AM29" s="74"/>
      <c r="AN29" s="74"/>
      <c r="AO29" s="74"/>
      <c r="AP29" s="74"/>
      <c r="AQ29" s="74"/>
      <c r="AR29" s="74"/>
      <c r="AS29" s="87"/>
      <c r="AT29" s="89"/>
      <c r="AU29" s="89"/>
    </row>
    <row r="30" spans="1:47" ht="14" x14ac:dyDescent="0.2">
      <c r="A30" s="68">
        <v>19</v>
      </c>
      <c r="B30" s="42"/>
      <c r="C30" s="48"/>
      <c r="D30" s="45"/>
      <c r="E30" s="45"/>
      <c r="F30" s="103"/>
      <c r="G30" s="103"/>
      <c r="H30" s="103"/>
      <c r="I30" s="110"/>
      <c r="J30" s="83" t="str">
        <f t="shared" si="27"/>
        <v/>
      </c>
      <c r="K30" s="73" t="str">
        <f t="shared" si="28"/>
        <v/>
      </c>
      <c r="L30" s="73" t="str">
        <f t="shared" si="30"/>
        <v/>
      </c>
      <c r="M30" s="73" t="str">
        <f t="shared" si="29"/>
        <v/>
      </c>
      <c r="N30" s="73" t="str">
        <f t="shared" si="31"/>
        <v/>
      </c>
      <c r="O30" s="110"/>
      <c r="P30" s="73" t="str">
        <f t="shared" si="7"/>
        <v/>
      </c>
      <c r="Q30" s="73" t="str">
        <f t="shared" si="8"/>
        <v/>
      </c>
      <c r="R30" s="73" t="str">
        <f t="shared" si="9"/>
        <v/>
      </c>
      <c r="S30" s="73" t="str">
        <f t="shared" si="10"/>
        <v/>
      </c>
      <c r="T30" s="73" t="str">
        <f t="shared" si="11"/>
        <v/>
      </c>
      <c r="U30" s="73" t="str">
        <f t="shared" si="0"/>
        <v xml:space="preserve"> </v>
      </c>
      <c r="V30" s="73" t="str">
        <f t="shared" si="12"/>
        <v/>
      </c>
      <c r="W30" s="73" t="str">
        <f t="shared" si="13"/>
        <v/>
      </c>
      <c r="X30" s="73" t="str">
        <f t="shared" si="1"/>
        <v xml:space="preserve"> </v>
      </c>
      <c r="Y30" s="110" t="str">
        <f t="shared" si="14"/>
        <v/>
      </c>
      <c r="Z30" s="73" t="str">
        <f t="shared" si="32"/>
        <v/>
      </c>
      <c r="AA30" s="73" t="str">
        <f t="shared" si="16"/>
        <v/>
      </c>
      <c r="AB30" s="73" t="str">
        <f t="shared" si="17"/>
        <v/>
      </c>
      <c r="AC30" s="73" t="str">
        <f t="shared" si="18"/>
        <v/>
      </c>
      <c r="AD30" s="73" t="str">
        <f t="shared" si="19"/>
        <v/>
      </c>
      <c r="AE30" s="73" t="str">
        <f t="shared" si="20"/>
        <v/>
      </c>
      <c r="AF30" s="14"/>
      <c r="AG30" s="40" t="str">
        <f t="shared" si="21"/>
        <v/>
      </c>
      <c r="AH30" s="40" t="str">
        <f t="shared" si="22"/>
        <v/>
      </c>
      <c r="AI30" s="40" t="str">
        <f t="shared" si="23"/>
        <v/>
      </c>
      <c r="AJ30" s="40" t="str">
        <f t="shared" si="24"/>
        <v/>
      </c>
      <c r="AK30" s="122"/>
      <c r="AL30" s="74"/>
      <c r="AM30" s="74"/>
      <c r="AN30" s="74"/>
      <c r="AO30" s="74"/>
      <c r="AP30" s="74"/>
      <c r="AQ30" s="74"/>
      <c r="AR30" s="74"/>
      <c r="AS30" s="87"/>
      <c r="AT30" s="89"/>
      <c r="AU30" s="89"/>
    </row>
    <row r="31" spans="1:47" ht="14" x14ac:dyDescent="0.2">
      <c r="A31" s="68">
        <v>20</v>
      </c>
      <c r="B31" s="42"/>
      <c r="C31" s="48"/>
      <c r="D31" s="45"/>
      <c r="E31" s="45"/>
      <c r="F31" s="103"/>
      <c r="G31" s="103"/>
      <c r="H31" s="103"/>
      <c r="I31" s="110"/>
      <c r="J31" s="83" t="str">
        <f t="shared" si="27"/>
        <v/>
      </c>
      <c r="K31" s="73" t="str">
        <f t="shared" si="28"/>
        <v/>
      </c>
      <c r="L31" s="73" t="str">
        <f t="shared" si="30"/>
        <v/>
      </c>
      <c r="M31" s="73" t="str">
        <f t="shared" si="29"/>
        <v/>
      </c>
      <c r="N31" s="73" t="str">
        <f t="shared" si="31"/>
        <v/>
      </c>
      <c r="O31" s="110"/>
      <c r="P31" s="73" t="str">
        <f t="shared" si="7"/>
        <v/>
      </c>
      <c r="Q31" s="73" t="str">
        <f t="shared" si="8"/>
        <v/>
      </c>
      <c r="R31" s="73" t="str">
        <f t="shared" si="9"/>
        <v/>
      </c>
      <c r="S31" s="73" t="str">
        <f t="shared" si="10"/>
        <v/>
      </c>
      <c r="T31" s="73" t="str">
        <f t="shared" si="11"/>
        <v/>
      </c>
      <c r="U31" s="73" t="str">
        <f t="shared" si="0"/>
        <v xml:space="preserve"> </v>
      </c>
      <c r="V31" s="73" t="str">
        <f t="shared" si="12"/>
        <v/>
      </c>
      <c r="W31" s="73" t="str">
        <f t="shared" si="13"/>
        <v/>
      </c>
      <c r="X31" s="73" t="str">
        <f t="shared" si="1"/>
        <v xml:space="preserve"> </v>
      </c>
      <c r="Y31" s="110" t="str">
        <f t="shared" si="14"/>
        <v/>
      </c>
      <c r="Z31" s="73" t="str">
        <f t="shared" si="32"/>
        <v/>
      </c>
      <c r="AA31" s="73" t="str">
        <f t="shared" si="16"/>
        <v/>
      </c>
      <c r="AB31" s="73" t="str">
        <f t="shared" si="17"/>
        <v/>
      </c>
      <c r="AC31" s="73" t="str">
        <f t="shared" si="18"/>
        <v/>
      </c>
      <c r="AD31" s="73" t="str">
        <f t="shared" si="19"/>
        <v/>
      </c>
      <c r="AE31" s="73" t="str">
        <f t="shared" si="20"/>
        <v/>
      </c>
      <c r="AF31" s="14"/>
      <c r="AG31" s="40" t="str">
        <f t="shared" si="21"/>
        <v/>
      </c>
      <c r="AH31" s="40" t="str">
        <f t="shared" si="22"/>
        <v/>
      </c>
      <c r="AI31" s="40" t="str">
        <f t="shared" si="23"/>
        <v/>
      </c>
      <c r="AJ31" s="40" t="str">
        <f t="shared" si="24"/>
        <v/>
      </c>
      <c r="AK31" s="122"/>
      <c r="AL31" s="74"/>
      <c r="AM31" s="74"/>
      <c r="AN31" s="74"/>
      <c r="AO31" s="74"/>
      <c r="AP31" s="74"/>
      <c r="AQ31" s="74"/>
      <c r="AR31" s="74"/>
      <c r="AS31" s="87"/>
      <c r="AT31" s="89"/>
      <c r="AU31" s="89"/>
    </row>
    <row r="32" spans="1:47" ht="14" x14ac:dyDescent="0.2">
      <c r="A32" s="68">
        <v>21</v>
      </c>
      <c r="B32" s="42"/>
      <c r="C32" s="48"/>
      <c r="D32" s="45"/>
      <c r="E32" s="45"/>
      <c r="F32" s="103"/>
      <c r="G32" s="103"/>
      <c r="H32" s="103"/>
      <c r="I32" s="110"/>
      <c r="J32" s="83" t="str">
        <f t="shared" si="27"/>
        <v/>
      </c>
      <c r="K32" s="73" t="str">
        <f t="shared" si="28"/>
        <v/>
      </c>
      <c r="L32" s="73" t="str">
        <f t="shared" si="30"/>
        <v/>
      </c>
      <c r="M32" s="73" t="str">
        <f t="shared" si="29"/>
        <v/>
      </c>
      <c r="N32" s="73" t="str">
        <f t="shared" si="31"/>
        <v/>
      </c>
      <c r="O32" s="110"/>
      <c r="P32" s="73" t="str">
        <f t="shared" si="7"/>
        <v/>
      </c>
      <c r="Q32" s="73" t="str">
        <f t="shared" si="8"/>
        <v/>
      </c>
      <c r="R32" s="73" t="str">
        <f t="shared" si="9"/>
        <v/>
      </c>
      <c r="S32" s="73" t="str">
        <f t="shared" si="10"/>
        <v/>
      </c>
      <c r="T32" s="73" t="str">
        <f t="shared" si="11"/>
        <v/>
      </c>
      <c r="U32" s="73" t="str">
        <f t="shared" si="0"/>
        <v xml:space="preserve"> </v>
      </c>
      <c r="V32" s="73" t="str">
        <f t="shared" si="12"/>
        <v/>
      </c>
      <c r="W32" s="73" t="str">
        <f t="shared" si="13"/>
        <v/>
      </c>
      <c r="X32" s="73" t="str">
        <f t="shared" si="1"/>
        <v xml:space="preserve"> </v>
      </c>
      <c r="Y32" s="110" t="str">
        <f t="shared" si="14"/>
        <v/>
      </c>
      <c r="Z32" s="73" t="str">
        <f t="shared" si="32"/>
        <v/>
      </c>
      <c r="AA32" s="73" t="str">
        <f t="shared" si="16"/>
        <v/>
      </c>
      <c r="AB32" s="73" t="str">
        <f t="shared" si="17"/>
        <v/>
      </c>
      <c r="AC32" s="73" t="str">
        <f t="shared" si="18"/>
        <v/>
      </c>
      <c r="AD32" s="73" t="str">
        <f t="shared" si="19"/>
        <v/>
      </c>
      <c r="AE32" s="73" t="str">
        <f t="shared" si="20"/>
        <v/>
      </c>
      <c r="AF32" s="14"/>
      <c r="AG32" s="40" t="str">
        <f t="shared" si="21"/>
        <v/>
      </c>
      <c r="AH32" s="40" t="str">
        <f t="shared" si="22"/>
        <v/>
      </c>
      <c r="AI32" s="40" t="str">
        <f t="shared" si="23"/>
        <v/>
      </c>
      <c r="AJ32" s="40" t="str">
        <f t="shared" si="24"/>
        <v/>
      </c>
      <c r="AK32" s="122"/>
      <c r="AL32" s="74"/>
      <c r="AM32" s="74"/>
      <c r="AN32" s="74"/>
      <c r="AO32" s="74"/>
      <c r="AP32" s="74"/>
      <c r="AQ32" s="74"/>
      <c r="AR32" s="74"/>
      <c r="AS32" s="87"/>
      <c r="AT32" s="89"/>
      <c r="AU32" s="89"/>
    </row>
    <row r="33" spans="1:47" ht="14" x14ac:dyDescent="0.2">
      <c r="A33" s="68">
        <v>22</v>
      </c>
      <c r="B33" s="42"/>
      <c r="C33" s="48"/>
      <c r="D33" s="45"/>
      <c r="E33" s="45"/>
      <c r="F33" s="103"/>
      <c r="G33" s="103"/>
      <c r="H33" s="103"/>
      <c r="I33" s="110"/>
      <c r="J33" s="83" t="str">
        <f t="shared" si="27"/>
        <v/>
      </c>
      <c r="K33" s="73" t="str">
        <f t="shared" si="28"/>
        <v/>
      </c>
      <c r="L33" s="73" t="str">
        <f t="shared" si="30"/>
        <v/>
      </c>
      <c r="M33" s="73" t="str">
        <f t="shared" si="29"/>
        <v/>
      </c>
      <c r="N33" s="73" t="str">
        <f t="shared" si="31"/>
        <v/>
      </c>
      <c r="O33" s="110"/>
      <c r="P33" s="73" t="str">
        <f t="shared" si="7"/>
        <v/>
      </c>
      <c r="Q33" s="73" t="str">
        <f t="shared" si="8"/>
        <v/>
      </c>
      <c r="R33" s="73" t="str">
        <f t="shared" si="9"/>
        <v/>
      </c>
      <c r="S33" s="73" t="str">
        <f t="shared" si="10"/>
        <v/>
      </c>
      <c r="T33" s="73" t="str">
        <f t="shared" si="11"/>
        <v/>
      </c>
      <c r="U33" s="73" t="str">
        <f t="shared" si="0"/>
        <v xml:space="preserve"> </v>
      </c>
      <c r="V33" s="73" t="str">
        <f t="shared" si="12"/>
        <v/>
      </c>
      <c r="W33" s="73" t="str">
        <f t="shared" si="13"/>
        <v/>
      </c>
      <c r="X33" s="73" t="str">
        <f t="shared" si="1"/>
        <v xml:space="preserve"> </v>
      </c>
      <c r="Y33" s="110" t="str">
        <f t="shared" si="14"/>
        <v/>
      </c>
      <c r="Z33" s="73" t="str">
        <f t="shared" si="32"/>
        <v/>
      </c>
      <c r="AA33" s="73" t="str">
        <f t="shared" si="16"/>
        <v/>
      </c>
      <c r="AB33" s="73" t="str">
        <f t="shared" si="17"/>
        <v/>
      </c>
      <c r="AC33" s="73" t="str">
        <f t="shared" si="18"/>
        <v/>
      </c>
      <c r="AD33" s="73" t="str">
        <f t="shared" si="19"/>
        <v/>
      </c>
      <c r="AE33" s="73" t="str">
        <f t="shared" si="20"/>
        <v/>
      </c>
      <c r="AF33" s="14"/>
      <c r="AG33" s="40" t="str">
        <f t="shared" si="21"/>
        <v/>
      </c>
      <c r="AH33" s="40" t="str">
        <f t="shared" si="22"/>
        <v/>
      </c>
      <c r="AI33" s="40" t="str">
        <f t="shared" si="23"/>
        <v/>
      </c>
      <c r="AJ33" s="40" t="str">
        <f t="shared" si="24"/>
        <v/>
      </c>
      <c r="AK33" s="122"/>
      <c r="AL33" s="74"/>
      <c r="AM33" s="74"/>
      <c r="AN33" s="74"/>
      <c r="AO33" s="74"/>
      <c r="AP33" s="74"/>
      <c r="AQ33" s="74"/>
      <c r="AR33" s="74"/>
      <c r="AS33" s="87"/>
      <c r="AT33" s="89"/>
      <c r="AU33" s="89"/>
    </row>
    <row r="34" spans="1:47" ht="14" x14ac:dyDescent="0.2">
      <c r="A34" s="68">
        <v>23</v>
      </c>
      <c r="B34" s="42"/>
      <c r="C34" s="48"/>
      <c r="D34" s="45"/>
      <c r="E34" s="45"/>
      <c r="F34" s="103"/>
      <c r="G34" s="103"/>
      <c r="H34" s="103"/>
      <c r="I34" s="110"/>
      <c r="J34" s="83" t="str">
        <f t="shared" si="27"/>
        <v/>
      </c>
      <c r="K34" s="73" t="str">
        <f t="shared" si="28"/>
        <v/>
      </c>
      <c r="L34" s="73" t="str">
        <f t="shared" si="30"/>
        <v/>
      </c>
      <c r="M34" s="73" t="str">
        <f t="shared" si="29"/>
        <v/>
      </c>
      <c r="N34" s="73" t="str">
        <f t="shared" si="31"/>
        <v/>
      </c>
      <c r="O34" s="110"/>
      <c r="P34" s="73" t="str">
        <f t="shared" si="7"/>
        <v/>
      </c>
      <c r="Q34" s="73" t="str">
        <f t="shared" si="8"/>
        <v/>
      </c>
      <c r="R34" s="73" t="str">
        <f t="shared" si="9"/>
        <v/>
      </c>
      <c r="S34" s="73" t="str">
        <f t="shared" si="10"/>
        <v/>
      </c>
      <c r="T34" s="73" t="str">
        <f t="shared" si="11"/>
        <v/>
      </c>
      <c r="U34" s="73" t="str">
        <f t="shared" si="0"/>
        <v xml:space="preserve"> </v>
      </c>
      <c r="V34" s="73" t="str">
        <f t="shared" si="12"/>
        <v/>
      </c>
      <c r="W34" s="73" t="str">
        <f t="shared" si="13"/>
        <v/>
      </c>
      <c r="X34" s="73" t="str">
        <f t="shared" si="1"/>
        <v xml:space="preserve"> </v>
      </c>
      <c r="Y34" s="110" t="str">
        <f t="shared" si="14"/>
        <v/>
      </c>
      <c r="Z34" s="73" t="str">
        <f t="shared" si="32"/>
        <v/>
      </c>
      <c r="AA34" s="73" t="str">
        <f t="shared" si="16"/>
        <v/>
      </c>
      <c r="AB34" s="73" t="str">
        <f t="shared" si="17"/>
        <v/>
      </c>
      <c r="AC34" s="73" t="str">
        <f t="shared" si="18"/>
        <v/>
      </c>
      <c r="AD34" s="73" t="str">
        <f t="shared" si="19"/>
        <v/>
      </c>
      <c r="AE34" s="73" t="str">
        <f t="shared" si="20"/>
        <v/>
      </c>
      <c r="AF34" s="14"/>
      <c r="AG34" s="40" t="str">
        <f t="shared" si="21"/>
        <v/>
      </c>
      <c r="AH34" s="40" t="str">
        <f t="shared" si="22"/>
        <v/>
      </c>
      <c r="AI34" s="40" t="str">
        <f t="shared" si="23"/>
        <v/>
      </c>
      <c r="AJ34" s="40" t="str">
        <f t="shared" si="24"/>
        <v/>
      </c>
      <c r="AK34" s="122"/>
      <c r="AL34" s="74"/>
      <c r="AM34" s="74"/>
      <c r="AN34" s="74"/>
      <c r="AO34" s="74"/>
      <c r="AP34" s="74"/>
      <c r="AQ34" s="74"/>
      <c r="AR34" s="74"/>
      <c r="AS34" s="87"/>
      <c r="AT34" s="89"/>
      <c r="AU34" s="89"/>
    </row>
    <row r="35" spans="1:47" ht="14" x14ac:dyDescent="0.2">
      <c r="A35" s="68">
        <v>24</v>
      </c>
      <c r="B35" s="42"/>
      <c r="C35" s="48"/>
      <c r="D35" s="45"/>
      <c r="E35" s="45"/>
      <c r="F35" s="103"/>
      <c r="G35" s="103"/>
      <c r="H35" s="103"/>
      <c r="I35" s="110"/>
      <c r="J35" s="83" t="str">
        <f t="shared" si="27"/>
        <v/>
      </c>
      <c r="K35" s="73" t="str">
        <f t="shared" si="28"/>
        <v/>
      </c>
      <c r="L35" s="73" t="str">
        <f t="shared" si="30"/>
        <v/>
      </c>
      <c r="M35" s="73" t="str">
        <f t="shared" si="29"/>
        <v/>
      </c>
      <c r="N35" s="73" t="str">
        <f t="shared" si="31"/>
        <v/>
      </c>
      <c r="O35" s="110"/>
      <c r="P35" s="73" t="str">
        <f t="shared" si="7"/>
        <v/>
      </c>
      <c r="Q35" s="73" t="str">
        <f t="shared" si="8"/>
        <v/>
      </c>
      <c r="R35" s="73" t="str">
        <f t="shared" si="9"/>
        <v/>
      </c>
      <c r="S35" s="73" t="str">
        <f t="shared" si="10"/>
        <v/>
      </c>
      <c r="T35" s="73" t="str">
        <f t="shared" si="11"/>
        <v/>
      </c>
      <c r="U35" s="73" t="str">
        <f t="shared" si="0"/>
        <v xml:space="preserve"> </v>
      </c>
      <c r="V35" s="73" t="str">
        <f t="shared" si="12"/>
        <v/>
      </c>
      <c r="W35" s="73" t="str">
        <f t="shared" si="13"/>
        <v/>
      </c>
      <c r="X35" s="73" t="str">
        <f t="shared" si="1"/>
        <v xml:space="preserve"> </v>
      </c>
      <c r="Y35" s="110" t="str">
        <f t="shared" si="14"/>
        <v/>
      </c>
      <c r="Z35" s="73" t="str">
        <f t="shared" si="32"/>
        <v/>
      </c>
      <c r="AA35" s="73" t="str">
        <f t="shared" si="16"/>
        <v/>
      </c>
      <c r="AB35" s="73" t="str">
        <f t="shared" si="17"/>
        <v/>
      </c>
      <c r="AC35" s="73" t="str">
        <f t="shared" si="18"/>
        <v/>
      </c>
      <c r="AD35" s="73" t="str">
        <f t="shared" si="19"/>
        <v/>
      </c>
      <c r="AE35" s="73" t="str">
        <f t="shared" si="20"/>
        <v/>
      </c>
      <c r="AF35" s="14"/>
      <c r="AG35" s="40" t="str">
        <f t="shared" si="21"/>
        <v/>
      </c>
      <c r="AH35" s="40" t="str">
        <f t="shared" si="22"/>
        <v/>
      </c>
      <c r="AI35" s="40" t="str">
        <f t="shared" si="23"/>
        <v/>
      </c>
      <c r="AJ35" s="40" t="str">
        <f t="shared" si="24"/>
        <v/>
      </c>
      <c r="AK35" s="122"/>
      <c r="AL35" s="74"/>
      <c r="AM35" s="74"/>
      <c r="AN35" s="74"/>
      <c r="AO35" s="74"/>
      <c r="AP35" s="74"/>
      <c r="AQ35" s="74"/>
      <c r="AR35" s="74"/>
      <c r="AS35" s="87"/>
      <c r="AT35" s="89"/>
      <c r="AU35" s="89"/>
    </row>
    <row r="36" spans="1:47" ht="14" x14ac:dyDescent="0.2">
      <c r="A36" s="68">
        <v>25</v>
      </c>
      <c r="B36" s="42"/>
      <c r="C36" s="48"/>
      <c r="D36" s="45"/>
      <c r="E36" s="45"/>
      <c r="F36" s="103"/>
      <c r="G36" s="103"/>
      <c r="H36" s="103"/>
      <c r="I36" s="110"/>
      <c r="J36" s="83" t="str">
        <f t="shared" si="27"/>
        <v/>
      </c>
      <c r="K36" s="73" t="str">
        <f t="shared" si="28"/>
        <v/>
      </c>
      <c r="L36" s="73" t="str">
        <f t="shared" si="30"/>
        <v/>
      </c>
      <c r="M36" s="73" t="str">
        <f t="shared" si="29"/>
        <v/>
      </c>
      <c r="N36" s="73" t="str">
        <f t="shared" si="31"/>
        <v/>
      </c>
      <c r="O36" s="110"/>
      <c r="P36" s="73" t="str">
        <f t="shared" si="7"/>
        <v/>
      </c>
      <c r="Q36" s="73" t="str">
        <f t="shared" si="8"/>
        <v/>
      </c>
      <c r="R36" s="73" t="str">
        <f t="shared" si="9"/>
        <v/>
      </c>
      <c r="S36" s="73" t="str">
        <f t="shared" si="10"/>
        <v/>
      </c>
      <c r="T36" s="73" t="str">
        <f t="shared" si="11"/>
        <v/>
      </c>
      <c r="U36" s="73" t="str">
        <f t="shared" si="0"/>
        <v xml:space="preserve"> </v>
      </c>
      <c r="V36" s="73" t="str">
        <f t="shared" si="12"/>
        <v/>
      </c>
      <c r="W36" s="73" t="str">
        <f t="shared" si="13"/>
        <v/>
      </c>
      <c r="X36" s="73" t="str">
        <f t="shared" si="1"/>
        <v xml:space="preserve"> </v>
      </c>
      <c r="Y36" s="110" t="str">
        <f t="shared" si="14"/>
        <v/>
      </c>
      <c r="Z36" s="73" t="str">
        <f t="shared" si="32"/>
        <v/>
      </c>
      <c r="AA36" s="73" t="str">
        <f t="shared" si="16"/>
        <v/>
      </c>
      <c r="AB36" s="73" t="str">
        <f t="shared" si="17"/>
        <v/>
      </c>
      <c r="AC36" s="73" t="str">
        <f t="shared" si="18"/>
        <v/>
      </c>
      <c r="AD36" s="73" t="str">
        <f t="shared" si="19"/>
        <v/>
      </c>
      <c r="AE36" s="73" t="str">
        <f t="shared" si="20"/>
        <v/>
      </c>
      <c r="AF36" s="14"/>
      <c r="AG36" s="40" t="str">
        <f t="shared" si="21"/>
        <v/>
      </c>
      <c r="AH36" s="40" t="str">
        <f t="shared" si="22"/>
        <v/>
      </c>
      <c r="AI36" s="40" t="str">
        <f t="shared" si="23"/>
        <v/>
      </c>
      <c r="AJ36" s="40" t="str">
        <f t="shared" si="24"/>
        <v/>
      </c>
      <c r="AK36" s="122"/>
      <c r="AL36" s="74"/>
      <c r="AM36" s="74"/>
      <c r="AN36" s="74"/>
      <c r="AO36" s="74"/>
      <c r="AP36" s="74"/>
      <c r="AQ36" s="74"/>
      <c r="AR36" s="74"/>
      <c r="AS36" s="87"/>
      <c r="AT36" s="89"/>
      <c r="AU36" s="89"/>
    </row>
    <row r="37" spans="1:47" ht="14" x14ac:dyDescent="0.2">
      <c r="A37" s="68">
        <v>26</v>
      </c>
      <c r="B37" s="42"/>
      <c r="C37" s="48"/>
      <c r="D37" s="45"/>
      <c r="E37" s="45"/>
      <c r="F37" s="45"/>
      <c r="G37" s="45"/>
      <c r="H37" s="45"/>
      <c r="I37" s="110"/>
      <c r="J37" s="83" t="str">
        <f t="shared" si="27"/>
        <v/>
      </c>
      <c r="K37" s="73" t="str">
        <f t="shared" si="28"/>
        <v/>
      </c>
      <c r="L37" s="73" t="str">
        <f t="shared" si="30"/>
        <v/>
      </c>
      <c r="M37" s="73" t="str">
        <f t="shared" si="29"/>
        <v/>
      </c>
      <c r="N37" s="73" t="str">
        <f t="shared" si="31"/>
        <v/>
      </c>
      <c r="O37" s="110"/>
      <c r="P37" s="73" t="str">
        <f t="shared" si="7"/>
        <v/>
      </c>
      <c r="Q37" s="73" t="str">
        <f t="shared" si="8"/>
        <v/>
      </c>
      <c r="R37" s="73" t="str">
        <f t="shared" si="9"/>
        <v/>
      </c>
      <c r="S37" s="73" t="str">
        <f t="shared" si="10"/>
        <v/>
      </c>
      <c r="T37" s="73" t="str">
        <f t="shared" si="11"/>
        <v/>
      </c>
      <c r="U37" s="73" t="str">
        <f t="shared" si="0"/>
        <v xml:space="preserve"> </v>
      </c>
      <c r="V37" s="73" t="str">
        <f t="shared" si="12"/>
        <v/>
      </c>
      <c r="W37" s="73" t="str">
        <f t="shared" si="13"/>
        <v/>
      </c>
      <c r="X37" s="73" t="str">
        <f t="shared" si="1"/>
        <v xml:space="preserve"> </v>
      </c>
      <c r="Y37" s="110" t="str">
        <f t="shared" si="14"/>
        <v/>
      </c>
      <c r="Z37" s="73" t="str">
        <f t="shared" si="32"/>
        <v/>
      </c>
      <c r="AA37" s="73" t="str">
        <f t="shared" si="16"/>
        <v/>
      </c>
      <c r="AB37" s="73" t="str">
        <f t="shared" si="17"/>
        <v/>
      </c>
      <c r="AC37" s="73" t="str">
        <f t="shared" si="18"/>
        <v/>
      </c>
      <c r="AD37" s="73" t="str">
        <f t="shared" si="19"/>
        <v/>
      </c>
      <c r="AE37" s="73" t="str">
        <f t="shared" si="20"/>
        <v/>
      </c>
      <c r="AF37" s="53"/>
      <c r="AG37" s="40" t="str">
        <f t="shared" si="21"/>
        <v/>
      </c>
      <c r="AH37" s="40" t="str">
        <f t="shared" si="22"/>
        <v/>
      </c>
      <c r="AI37" s="40" t="str">
        <f t="shared" si="23"/>
        <v/>
      </c>
      <c r="AJ37" s="40" t="str">
        <f t="shared" si="24"/>
        <v/>
      </c>
      <c r="AK37" s="122"/>
      <c r="AL37" s="74"/>
      <c r="AM37" s="74"/>
      <c r="AN37" s="74"/>
      <c r="AO37" s="74"/>
      <c r="AP37" s="74"/>
      <c r="AQ37" s="74"/>
      <c r="AR37" s="74"/>
      <c r="AS37" s="87"/>
      <c r="AT37" s="89"/>
      <c r="AU37" s="89"/>
    </row>
    <row r="38" spans="1:47" ht="14" x14ac:dyDescent="0.2">
      <c r="A38" s="68">
        <v>27</v>
      </c>
      <c r="B38" s="42"/>
      <c r="C38" s="48"/>
      <c r="D38" s="45"/>
      <c r="E38" s="45"/>
      <c r="F38" s="45"/>
      <c r="G38" s="45"/>
      <c r="H38" s="45"/>
      <c r="I38" s="110"/>
      <c r="J38" s="83" t="str">
        <f t="shared" si="27"/>
        <v/>
      </c>
      <c r="K38" s="73" t="str">
        <f t="shared" si="28"/>
        <v/>
      </c>
      <c r="L38" s="73" t="str">
        <f t="shared" si="30"/>
        <v/>
      </c>
      <c r="M38" s="73" t="str">
        <f t="shared" si="29"/>
        <v/>
      </c>
      <c r="N38" s="73" t="str">
        <f t="shared" si="31"/>
        <v/>
      </c>
      <c r="O38" s="110"/>
      <c r="P38" s="73" t="str">
        <f t="shared" si="7"/>
        <v/>
      </c>
      <c r="Q38" s="73" t="str">
        <f t="shared" si="8"/>
        <v/>
      </c>
      <c r="R38" s="73" t="str">
        <f t="shared" si="9"/>
        <v/>
      </c>
      <c r="S38" s="73" t="str">
        <f t="shared" si="10"/>
        <v/>
      </c>
      <c r="T38" s="73" t="str">
        <f t="shared" si="11"/>
        <v/>
      </c>
      <c r="U38" s="73" t="str">
        <f t="shared" si="0"/>
        <v xml:space="preserve"> </v>
      </c>
      <c r="V38" s="73" t="str">
        <f t="shared" si="12"/>
        <v/>
      </c>
      <c r="W38" s="73" t="str">
        <f t="shared" si="13"/>
        <v/>
      </c>
      <c r="X38" s="73" t="str">
        <f t="shared" si="1"/>
        <v xml:space="preserve"> </v>
      </c>
      <c r="Y38" s="110" t="str">
        <f t="shared" si="14"/>
        <v/>
      </c>
      <c r="Z38" s="73" t="str">
        <f t="shared" si="32"/>
        <v/>
      </c>
      <c r="AA38" s="73" t="str">
        <f t="shared" si="16"/>
        <v/>
      </c>
      <c r="AB38" s="73" t="str">
        <f t="shared" si="17"/>
        <v/>
      </c>
      <c r="AC38" s="73" t="str">
        <f t="shared" si="18"/>
        <v/>
      </c>
      <c r="AD38" s="73" t="str">
        <f t="shared" si="19"/>
        <v/>
      </c>
      <c r="AE38" s="73" t="str">
        <f t="shared" si="20"/>
        <v/>
      </c>
      <c r="AF38" s="53"/>
      <c r="AG38" s="40" t="str">
        <f t="shared" si="21"/>
        <v/>
      </c>
      <c r="AH38" s="40" t="str">
        <f t="shared" si="22"/>
        <v/>
      </c>
      <c r="AI38" s="40" t="str">
        <f t="shared" si="23"/>
        <v/>
      </c>
      <c r="AJ38" s="40" t="str">
        <f t="shared" si="24"/>
        <v/>
      </c>
      <c r="AK38" s="122"/>
      <c r="AL38" s="74"/>
      <c r="AM38" s="74"/>
      <c r="AN38" s="74"/>
      <c r="AO38" s="74"/>
      <c r="AP38" s="74"/>
      <c r="AQ38" s="74"/>
      <c r="AR38" s="74"/>
      <c r="AS38" s="87"/>
      <c r="AT38" s="89"/>
      <c r="AU38" s="89"/>
    </row>
    <row r="39" spans="1:47" ht="15.75" customHeight="1" x14ac:dyDescent="0.2">
      <c r="A39" s="38">
        <v>28</v>
      </c>
      <c r="B39" s="42"/>
      <c r="C39" s="48"/>
      <c r="D39" s="39"/>
      <c r="E39" s="39"/>
      <c r="F39" s="45"/>
      <c r="G39" s="45"/>
      <c r="H39" s="45"/>
      <c r="I39" s="41"/>
      <c r="J39" s="83" t="str">
        <f t="shared" si="27"/>
        <v/>
      </c>
      <c r="K39" s="73" t="str">
        <f t="shared" si="28"/>
        <v/>
      </c>
      <c r="L39" s="73" t="str">
        <f t="shared" si="30"/>
        <v/>
      </c>
      <c r="M39" s="73" t="str">
        <f t="shared" si="29"/>
        <v/>
      </c>
      <c r="N39" s="73" t="str">
        <f t="shared" si="31"/>
        <v/>
      </c>
      <c r="O39" s="41"/>
      <c r="P39" s="73" t="str">
        <f t="shared" si="7"/>
        <v/>
      </c>
      <c r="Q39" s="73" t="str">
        <f t="shared" si="8"/>
        <v/>
      </c>
      <c r="R39" s="73" t="str">
        <f t="shared" si="9"/>
        <v/>
      </c>
      <c r="S39" s="73" t="str">
        <f t="shared" si="10"/>
        <v/>
      </c>
      <c r="T39" s="73" t="str">
        <f t="shared" si="11"/>
        <v/>
      </c>
      <c r="U39" s="73" t="str">
        <f t="shared" si="0"/>
        <v xml:space="preserve"> </v>
      </c>
      <c r="V39" s="73" t="str">
        <f t="shared" si="12"/>
        <v/>
      </c>
      <c r="W39" s="73" t="str">
        <f t="shared" si="13"/>
        <v/>
      </c>
      <c r="X39" s="73" t="str">
        <f t="shared" si="1"/>
        <v xml:space="preserve"> </v>
      </c>
      <c r="Y39" s="51" t="str">
        <f t="shared" si="14"/>
        <v/>
      </c>
      <c r="Z39" s="73" t="str">
        <f t="shared" si="32"/>
        <v/>
      </c>
      <c r="AA39" s="73" t="str">
        <f t="shared" si="16"/>
        <v/>
      </c>
      <c r="AB39" s="73" t="str">
        <f t="shared" si="17"/>
        <v/>
      </c>
      <c r="AC39" s="73" t="str">
        <f t="shared" si="18"/>
        <v/>
      </c>
      <c r="AD39" s="73" t="str">
        <f t="shared" si="19"/>
        <v/>
      </c>
      <c r="AE39" s="73" t="str">
        <f t="shared" si="20"/>
        <v/>
      </c>
      <c r="AF39" s="53"/>
      <c r="AG39" s="40" t="str">
        <f t="shared" si="21"/>
        <v/>
      </c>
      <c r="AH39" s="40" t="str">
        <f t="shared" si="22"/>
        <v/>
      </c>
      <c r="AI39" s="40" t="str">
        <f t="shared" si="23"/>
        <v/>
      </c>
      <c r="AJ39" s="40" t="str">
        <f t="shared" si="24"/>
        <v/>
      </c>
      <c r="AK39" s="47"/>
      <c r="AL39" s="87"/>
      <c r="AM39" s="87"/>
      <c r="AN39" s="87"/>
      <c r="AO39" s="87"/>
      <c r="AP39" s="87"/>
      <c r="AQ39" s="87"/>
      <c r="AR39" s="87"/>
      <c r="AS39" s="87"/>
      <c r="AT39" s="89"/>
      <c r="AU39" s="89"/>
    </row>
    <row r="40" spans="1:47" ht="15.75" customHeight="1" x14ac:dyDescent="0.2">
      <c r="A40" s="37"/>
      <c r="B40" s="32"/>
      <c r="C40" s="32"/>
      <c r="D40" s="121"/>
      <c r="E40" s="121"/>
      <c r="F40" s="32"/>
      <c r="G40" s="32"/>
      <c r="H40" s="139"/>
      <c r="I40" s="169" t="s">
        <v>46</v>
      </c>
      <c r="J40" s="169"/>
      <c r="K40" s="169"/>
      <c r="L40" s="169"/>
      <c r="M40" s="169"/>
      <c r="N40" s="169"/>
      <c r="O40" s="170"/>
      <c r="P40" s="118">
        <f t="shared" ref="P40:X40" si="33">SUM(P12:P39)</f>
        <v>0</v>
      </c>
      <c r="Q40" s="118">
        <f t="shared" si="33"/>
        <v>0</v>
      </c>
      <c r="R40" s="118">
        <f t="shared" si="33"/>
        <v>0</v>
      </c>
      <c r="S40" s="118">
        <f t="shared" si="33"/>
        <v>0</v>
      </c>
      <c r="T40" s="118">
        <f t="shared" si="33"/>
        <v>0</v>
      </c>
      <c r="U40" s="118">
        <f t="shared" si="33"/>
        <v>0</v>
      </c>
      <c r="V40" s="118">
        <f t="shared" si="33"/>
        <v>0</v>
      </c>
      <c r="W40" s="118">
        <f t="shared" si="33"/>
        <v>0</v>
      </c>
      <c r="X40" s="118">
        <f t="shared" si="33"/>
        <v>0</v>
      </c>
      <c r="Y40" s="118"/>
      <c r="Z40" s="118">
        <f t="shared" ref="Z40:AE40" si="34">SUM(Z12:Z39)</f>
        <v>0</v>
      </c>
      <c r="AA40" s="118">
        <f t="shared" si="34"/>
        <v>0</v>
      </c>
      <c r="AB40" s="118">
        <f t="shared" si="34"/>
        <v>0</v>
      </c>
      <c r="AC40" s="118">
        <f t="shared" si="34"/>
        <v>0</v>
      </c>
      <c r="AD40" s="118">
        <f t="shared" si="34"/>
        <v>0</v>
      </c>
      <c r="AE40" s="118">
        <f t="shared" si="34"/>
        <v>0</v>
      </c>
      <c r="AF40" s="108" t="s">
        <v>47</v>
      </c>
      <c r="AG40" s="40">
        <f>COUNT(AG12:AG39)</f>
        <v>0</v>
      </c>
      <c r="AH40" s="40">
        <f>COUNT(AH12:AH39)</f>
        <v>0</v>
      </c>
      <c r="AI40" s="40">
        <f>COUNT(AI12:AI39)</f>
        <v>0</v>
      </c>
      <c r="AJ40" s="40">
        <f>COUNT(AJ12:AJ39)</f>
        <v>0</v>
      </c>
      <c r="AK40" s="122"/>
      <c r="AL40" s="74"/>
      <c r="AM40" s="74"/>
      <c r="AN40" s="74"/>
      <c r="AO40" s="74"/>
      <c r="AP40" s="74"/>
      <c r="AQ40" s="74"/>
      <c r="AR40" s="74"/>
      <c r="AS40" s="87"/>
      <c r="AT40" s="89"/>
      <c r="AU40" s="89"/>
    </row>
    <row r="41" spans="1:47" ht="15.75" customHeight="1" x14ac:dyDescent="0.2">
      <c r="A41" s="16"/>
      <c r="B41" s="117"/>
      <c r="C41" s="89"/>
      <c r="D41" s="117"/>
      <c r="E41" s="117"/>
      <c r="F41" s="16"/>
      <c r="G41" s="16"/>
      <c r="H41" s="86"/>
      <c r="I41" s="163" t="s">
        <v>48</v>
      </c>
      <c r="J41" s="163"/>
      <c r="K41" s="163"/>
      <c r="L41" s="163"/>
      <c r="M41" s="163"/>
      <c r="N41" s="163"/>
      <c r="O41" s="166"/>
      <c r="P41" s="162" t="e">
        <f>Q40/(Q40+R40)</f>
        <v>#DIV/0!</v>
      </c>
      <c r="Q41" s="162"/>
      <c r="R41" s="162"/>
      <c r="S41" s="162" t="e">
        <f>T40/(T40+U40)</f>
        <v>#DIV/0!</v>
      </c>
      <c r="T41" s="162"/>
      <c r="U41" s="162"/>
      <c r="V41" s="162" t="e">
        <f>W40/(W40+X40)</f>
        <v>#DIV/0!</v>
      </c>
      <c r="W41" s="162"/>
      <c r="X41" s="162"/>
      <c r="Y41" s="118"/>
      <c r="Z41" s="29" t="e">
        <f t="shared" ref="Z41:AE41" si="35">Z40/COUNT(Z12:Z39)</f>
        <v>#DIV/0!</v>
      </c>
      <c r="AA41" s="29" t="e">
        <f t="shared" si="35"/>
        <v>#DIV/0!</v>
      </c>
      <c r="AB41" s="29" t="e">
        <f t="shared" si="35"/>
        <v>#DIV/0!</v>
      </c>
      <c r="AC41" s="29" t="e">
        <f t="shared" si="35"/>
        <v>#DIV/0!</v>
      </c>
      <c r="AD41" s="29" t="e">
        <f t="shared" si="35"/>
        <v>#DIV/0!</v>
      </c>
      <c r="AE41" s="29" t="e">
        <f t="shared" si="35"/>
        <v>#DIV/0!</v>
      </c>
      <c r="AF41" s="61" t="s">
        <v>49</v>
      </c>
      <c r="AG41" s="54" t="e">
        <f>AG40/(SUM(AG40:AJ40))</f>
        <v>#DIV/0!</v>
      </c>
      <c r="AH41" s="54" t="e">
        <f>AH40/(SUM(AG40:AJ40))</f>
        <v>#DIV/0!</v>
      </c>
      <c r="AI41" s="54" t="e">
        <f>AI40/(SUM(AG40:AJ40))</f>
        <v>#DIV/0!</v>
      </c>
      <c r="AJ41" s="54" t="e">
        <f>AJ40/(SUM(AG40:AJ40))</f>
        <v>#DIV/0!</v>
      </c>
      <c r="AK41" s="122"/>
      <c r="AL41" s="74"/>
      <c r="AM41" s="74"/>
      <c r="AN41" s="74"/>
      <c r="AO41" s="74"/>
      <c r="AP41" s="74"/>
      <c r="AQ41" s="74"/>
      <c r="AR41" s="74"/>
      <c r="AS41" s="87"/>
      <c r="AT41" s="89"/>
      <c r="AU41" s="89"/>
    </row>
    <row r="42" spans="1:47" ht="15.75" customHeight="1" x14ac:dyDescent="0.2">
      <c r="A42" s="16"/>
      <c r="B42" s="117"/>
      <c r="C42" s="117"/>
      <c r="D42" s="117"/>
      <c r="E42" s="117"/>
      <c r="F42" s="16"/>
      <c r="G42" s="16"/>
      <c r="H42" s="86"/>
      <c r="I42" s="163"/>
      <c r="J42" s="163"/>
      <c r="K42" s="163"/>
      <c r="L42" s="163"/>
      <c r="M42" s="163"/>
      <c r="N42" s="163"/>
      <c r="O42" s="166"/>
      <c r="P42" s="154"/>
      <c r="Q42" s="154"/>
      <c r="R42" s="154"/>
      <c r="S42" s="154"/>
      <c r="T42" s="154"/>
      <c r="U42" s="154"/>
      <c r="V42" s="154"/>
      <c r="W42" s="154"/>
      <c r="X42" s="154"/>
      <c r="Y42" s="118"/>
      <c r="Z42" s="118"/>
      <c r="AA42" s="118"/>
      <c r="AB42" s="13"/>
      <c r="AC42" s="118"/>
      <c r="AD42" s="118"/>
      <c r="AE42" s="73"/>
      <c r="AF42" s="122"/>
      <c r="AG42" s="95"/>
      <c r="AH42" s="95"/>
      <c r="AI42" s="95"/>
      <c r="AJ42" s="95"/>
      <c r="AK42" s="74"/>
      <c r="AL42" s="74"/>
      <c r="AM42" s="74"/>
      <c r="AN42" s="74"/>
      <c r="AO42" s="74"/>
      <c r="AP42" s="74"/>
      <c r="AQ42" s="74"/>
      <c r="AR42" s="74"/>
      <c r="AS42" s="87"/>
      <c r="AT42" s="89"/>
      <c r="AU42" s="89"/>
    </row>
    <row r="43" spans="1:47" x14ac:dyDescent="0.2">
      <c r="A43" s="16"/>
      <c r="B43" s="116"/>
      <c r="C43" s="89"/>
      <c r="D43" s="117"/>
      <c r="E43" s="117"/>
      <c r="F43" s="117"/>
      <c r="G43" s="117"/>
      <c r="H43" s="91"/>
      <c r="I43" s="163" t="s">
        <v>50</v>
      </c>
      <c r="J43" s="163"/>
      <c r="K43" s="163"/>
      <c r="L43" s="163"/>
      <c r="M43" s="163"/>
      <c r="N43" s="163"/>
      <c r="O43" s="164"/>
      <c r="P43" s="165">
        <f>P40*$N44</f>
        <v>0</v>
      </c>
      <c r="Q43" s="165"/>
      <c r="R43" s="165"/>
      <c r="S43" s="165">
        <f>S40*$N44</f>
        <v>0</v>
      </c>
      <c r="T43" s="165"/>
      <c r="U43" s="165"/>
      <c r="V43" s="165">
        <f>V40*$N44</f>
        <v>0</v>
      </c>
      <c r="W43" s="165"/>
      <c r="X43" s="165"/>
      <c r="Y43" s="146"/>
      <c r="Z43" s="13"/>
      <c r="AA43" s="13"/>
      <c r="AB43" s="13"/>
      <c r="AC43" s="13"/>
      <c r="AD43" s="13"/>
      <c r="AE43" s="65"/>
      <c r="AF43" s="77"/>
      <c r="AK43" s="89"/>
      <c r="AL43" s="89"/>
      <c r="AM43" s="89"/>
      <c r="AN43" s="89"/>
      <c r="AO43" s="89"/>
      <c r="AP43" s="89"/>
      <c r="AQ43" s="89"/>
      <c r="AR43" s="89"/>
      <c r="AS43" s="87"/>
      <c r="AT43" s="89"/>
      <c r="AU43" s="89"/>
    </row>
    <row r="44" spans="1:47" x14ac:dyDescent="0.2">
      <c r="A44" s="16"/>
      <c r="B44" s="117"/>
      <c r="C44" s="117"/>
      <c r="D44" s="117"/>
      <c r="E44" s="117"/>
      <c r="F44" s="117"/>
      <c r="G44" s="117"/>
      <c r="H44" s="91"/>
      <c r="I44" s="155" t="s">
        <v>51</v>
      </c>
      <c r="J44" s="155"/>
      <c r="K44" s="155"/>
      <c r="L44" s="155"/>
      <c r="M44" s="155"/>
      <c r="N44" s="189">
        <v>10</v>
      </c>
      <c r="O44" s="189"/>
      <c r="P44" s="3"/>
      <c r="Q44" s="121"/>
      <c r="R44" s="9"/>
      <c r="S44" s="9"/>
      <c r="T44" s="9"/>
      <c r="U44" s="9"/>
      <c r="V44" s="9"/>
      <c r="W44" s="9"/>
      <c r="X44" s="9"/>
      <c r="Y44" s="9"/>
      <c r="Z44" s="128"/>
      <c r="AA44" s="128"/>
      <c r="AB44" s="128"/>
      <c r="AC44" s="128"/>
      <c r="AD44" s="128"/>
      <c r="AE44" s="49"/>
      <c r="AF44" s="4"/>
      <c r="AG44" s="4"/>
      <c r="AH44" s="4"/>
      <c r="AI44" s="4"/>
      <c r="AJ44" s="4"/>
      <c r="AK44" s="4"/>
      <c r="AL44" s="4"/>
      <c r="AM44" s="4"/>
      <c r="AN44" s="4"/>
      <c r="AO44" s="4"/>
      <c r="AP44" s="4"/>
      <c r="AQ44" s="4"/>
      <c r="AR44" s="4"/>
      <c r="AS44" s="87"/>
      <c r="AT44" s="89"/>
      <c r="AU44" s="89"/>
    </row>
    <row r="45" spans="1:47" ht="14" x14ac:dyDescent="0.2">
      <c r="A45" s="161" t="s">
        <v>52</v>
      </c>
      <c r="B45" s="161"/>
      <c r="C45" s="161"/>
      <c r="D45" s="161"/>
      <c r="E45" s="161"/>
      <c r="F45" s="161"/>
      <c r="G45" s="87"/>
      <c r="H45" s="87"/>
      <c r="I45" s="150"/>
      <c r="J45" s="150"/>
      <c r="K45" s="150"/>
      <c r="L45" s="150"/>
      <c r="M45" s="150"/>
      <c r="N45" s="150"/>
      <c r="O45" s="150"/>
      <c r="P45" s="87"/>
      <c r="Q45" s="148"/>
      <c r="R45" s="167" t="s">
        <v>53</v>
      </c>
      <c r="S45" s="167"/>
      <c r="T45" s="167"/>
      <c r="U45" s="167"/>
      <c r="V45" s="167"/>
      <c r="W45" s="167"/>
      <c r="X45" s="167"/>
      <c r="Y45" s="167"/>
      <c r="Z45" s="167"/>
      <c r="AA45" s="167"/>
      <c r="AB45" s="167"/>
      <c r="AC45" s="167"/>
      <c r="AD45" s="167"/>
      <c r="AE45" s="167"/>
      <c r="AF45" s="47"/>
      <c r="AG45" s="87"/>
      <c r="AH45" s="87"/>
      <c r="AI45" s="87"/>
      <c r="AJ45" s="87"/>
      <c r="AK45" s="87"/>
      <c r="AL45" s="87"/>
      <c r="AM45" s="87"/>
      <c r="AN45" s="87"/>
      <c r="AO45" s="87"/>
      <c r="AP45" s="87"/>
      <c r="AQ45" s="87"/>
      <c r="AR45" s="87"/>
      <c r="AS45" s="87"/>
      <c r="AT45" s="89"/>
      <c r="AU45" s="89"/>
    </row>
    <row r="46" spans="1:47" ht="14" x14ac:dyDescent="0.2">
      <c r="A46" s="161" t="s">
        <v>54</v>
      </c>
      <c r="B46" s="161"/>
      <c r="C46" s="161"/>
      <c r="D46" s="161"/>
      <c r="E46" s="161"/>
      <c r="F46" s="161"/>
      <c r="G46" s="161"/>
      <c r="H46" s="161"/>
      <c r="I46" s="161"/>
      <c r="J46" s="161"/>
      <c r="K46" s="161"/>
      <c r="L46" s="161"/>
      <c r="M46" s="161"/>
      <c r="N46" s="161"/>
      <c r="O46" s="87"/>
      <c r="P46" s="87"/>
      <c r="Q46" s="148"/>
      <c r="R46" s="168" t="s">
        <v>55</v>
      </c>
      <c r="S46" s="168"/>
      <c r="T46" s="168"/>
      <c r="U46" s="168"/>
      <c r="V46" s="168"/>
      <c r="W46" s="168"/>
      <c r="X46" s="168"/>
      <c r="Y46" s="168"/>
      <c r="Z46" s="168"/>
      <c r="AA46" s="168"/>
      <c r="AB46" s="168"/>
      <c r="AC46" s="168"/>
      <c r="AD46" s="168"/>
      <c r="AE46" s="168"/>
      <c r="AF46" s="47"/>
      <c r="AG46" s="87"/>
      <c r="AH46" s="87"/>
      <c r="AI46" s="87"/>
      <c r="AJ46" s="87"/>
      <c r="AK46" s="87"/>
      <c r="AL46" s="87"/>
      <c r="AM46" s="87"/>
      <c r="AN46" s="87"/>
      <c r="AO46" s="87"/>
      <c r="AP46" s="87"/>
      <c r="AQ46" s="87"/>
      <c r="AR46" s="87"/>
      <c r="AS46" s="87"/>
      <c r="AT46" s="89"/>
      <c r="AU46" s="89"/>
    </row>
    <row r="47" spans="1:47" ht="14" x14ac:dyDescent="0.2">
      <c r="A47" s="161" t="s">
        <v>56</v>
      </c>
      <c r="B47" s="161"/>
      <c r="C47" s="161"/>
      <c r="D47" s="161"/>
      <c r="E47" s="161"/>
      <c r="F47" s="161"/>
      <c r="G47" s="161"/>
      <c r="H47" s="161"/>
      <c r="I47" s="161"/>
      <c r="J47" s="161"/>
      <c r="K47" s="161"/>
      <c r="L47" s="161"/>
      <c r="M47" s="161"/>
      <c r="N47" s="161"/>
      <c r="O47" s="87"/>
      <c r="P47" s="87"/>
      <c r="Q47" s="148"/>
      <c r="R47" s="152" t="s">
        <v>57</v>
      </c>
      <c r="S47" s="152"/>
      <c r="T47" s="152"/>
      <c r="U47" s="152"/>
      <c r="V47" s="152"/>
      <c r="W47" s="152"/>
      <c r="X47" s="152"/>
      <c r="Y47" s="152"/>
      <c r="Z47" s="152"/>
      <c r="AA47" s="152"/>
      <c r="AB47" s="152"/>
      <c r="AC47" s="152"/>
      <c r="AD47" s="152"/>
      <c r="AE47" s="152"/>
      <c r="AF47" s="47"/>
      <c r="AG47" s="87"/>
      <c r="AH47" s="87"/>
      <c r="AI47" s="87"/>
      <c r="AJ47" s="87"/>
      <c r="AK47" s="87"/>
      <c r="AL47" s="87"/>
      <c r="AM47" s="87"/>
      <c r="AN47" s="87"/>
      <c r="AO47" s="87"/>
      <c r="AP47" s="87"/>
      <c r="AQ47" s="87"/>
      <c r="AR47" s="87"/>
      <c r="AS47" s="87"/>
      <c r="AT47" s="89"/>
      <c r="AU47" s="89"/>
    </row>
    <row r="48" spans="1:47" ht="14" x14ac:dyDescent="0.2">
      <c r="A48" s="161" t="s">
        <v>58</v>
      </c>
      <c r="B48" s="161"/>
      <c r="C48" s="161"/>
      <c r="D48" s="161"/>
      <c r="E48" s="161"/>
      <c r="F48" s="161"/>
      <c r="G48" s="161"/>
      <c r="H48" s="161"/>
      <c r="I48" s="161"/>
      <c r="J48" s="161"/>
      <c r="K48" s="161"/>
      <c r="L48" s="161"/>
      <c r="M48" s="161"/>
      <c r="N48" s="161"/>
      <c r="O48" s="87"/>
      <c r="P48" s="87"/>
      <c r="Q48" s="148"/>
      <c r="R48" s="152" t="s">
        <v>59</v>
      </c>
      <c r="S48" s="152"/>
      <c r="T48" s="152"/>
      <c r="U48" s="152"/>
      <c r="V48" s="152"/>
      <c r="W48" s="152"/>
      <c r="X48" s="152"/>
      <c r="Y48" s="152"/>
      <c r="Z48" s="152"/>
      <c r="AA48" s="152"/>
      <c r="AB48" s="152"/>
      <c r="AC48" s="152"/>
      <c r="AD48" s="152"/>
      <c r="AE48" s="152"/>
      <c r="AF48" s="47"/>
      <c r="AG48" s="87"/>
      <c r="AH48" s="87"/>
      <c r="AI48" s="87"/>
      <c r="AJ48" s="87"/>
      <c r="AK48" s="87"/>
      <c r="AL48" s="87"/>
      <c r="AM48" s="87"/>
      <c r="AN48" s="87"/>
      <c r="AO48" s="87"/>
      <c r="AP48" s="87"/>
      <c r="AQ48" s="87"/>
      <c r="AR48" s="87"/>
      <c r="AS48" s="87"/>
      <c r="AT48" s="89"/>
      <c r="AU48" s="89"/>
    </row>
    <row r="49" spans="1:47" ht="14" x14ac:dyDescent="0.2">
      <c r="A49" s="87"/>
      <c r="B49" s="87"/>
      <c r="C49" s="87"/>
      <c r="D49" s="87"/>
      <c r="E49" s="87"/>
      <c r="F49" s="87"/>
      <c r="G49" s="87"/>
      <c r="H49" s="87"/>
      <c r="I49" s="87"/>
      <c r="J49" s="87"/>
      <c r="K49" s="87"/>
      <c r="L49" s="87"/>
      <c r="M49" s="87"/>
      <c r="N49" s="87"/>
      <c r="O49" s="87"/>
      <c r="P49" s="87"/>
      <c r="Q49" s="148"/>
      <c r="R49" s="152" t="s">
        <v>60</v>
      </c>
      <c r="S49" s="152"/>
      <c r="T49" s="152"/>
      <c r="U49" s="152"/>
      <c r="V49" s="152"/>
      <c r="W49" s="152"/>
      <c r="X49" s="152"/>
      <c r="Y49" s="152"/>
      <c r="Z49" s="152"/>
      <c r="AA49" s="152"/>
      <c r="AB49" s="152"/>
      <c r="AC49" s="152"/>
      <c r="AD49" s="152"/>
      <c r="AE49" s="152"/>
      <c r="AF49" s="47"/>
      <c r="AG49" s="87"/>
      <c r="AH49" s="87"/>
      <c r="AI49" s="87"/>
      <c r="AJ49" s="87"/>
      <c r="AK49" s="87"/>
      <c r="AL49" s="87"/>
      <c r="AM49" s="87"/>
      <c r="AN49" s="87"/>
      <c r="AO49" s="87"/>
      <c r="AP49" s="87"/>
      <c r="AQ49" s="87"/>
      <c r="AR49" s="87"/>
      <c r="AS49" s="87"/>
      <c r="AT49" s="89"/>
      <c r="AU49" s="89"/>
    </row>
    <row r="50" spans="1:47" ht="14" x14ac:dyDescent="0.2">
      <c r="A50" s="87"/>
      <c r="B50" s="87"/>
      <c r="C50" s="87"/>
      <c r="D50" s="158" t="s">
        <v>61</v>
      </c>
      <c r="E50" s="158"/>
      <c r="F50" s="158"/>
      <c r="G50" s="158"/>
      <c r="H50" s="158"/>
      <c r="I50" s="158"/>
      <c r="J50" s="158"/>
      <c r="K50" s="87"/>
      <c r="L50" s="87"/>
      <c r="M50" s="87"/>
      <c r="N50" s="87"/>
      <c r="O50" s="87"/>
      <c r="P50" s="87"/>
      <c r="Q50" s="148"/>
      <c r="R50" s="152" t="s">
        <v>62</v>
      </c>
      <c r="S50" s="152"/>
      <c r="T50" s="152"/>
      <c r="U50" s="152"/>
      <c r="V50" s="152"/>
      <c r="W50" s="152"/>
      <c r="X50" s="152"/>
      <c r="Y50" s="152"/>
      <c r="Z50" s="152"/>
      <c r="AA50" s="152"/>
      <c r="AB50" s="152"/>
      <c r="AC50" s="152"/>
      <c r="AD50" s="152"/>
      <c r="AE50" s="152"/>
      <c r="AF50" s="47"/>
      <c r="AG50" s="87"/>
      <c r="AH50" s="87"/>
      <c r="AI50" s="87"/>
      <c r="AJ50" s="87"/>
      <c r="AK50" s="87"/>
      <c r="AL50" s="87"/>
      <c r="AM50" s="87"/>
      <c r="AN50" s="87"/>
      <c r="AO50" s="87"/>
      <c r="AP50" s="87"/>
      <c r="AQ50" s="87"/>
      <c r="AR50" s="87"/>
      <c r="AS50" s="87"/>
      <c r="AT50" s="89"/>
      <c r="AU50" s="89"/>
    </row>
    <row r="51" spans="1:47" ht="15.75" customHeight="1" x14ac:dyDescent="0.2">
      <c r="A51" s="87"/>
      <c r="B51" s="72"/>
      <c r="C51" s="72"/>
      <c r="D51" s="158"/>
      <c r="E51" s="159"/>
      <c r="F51" s="158"/>
      <c r="G51" s="159"/>
      <c r="H51" s="158"/>
      <c r="I51" s="159"/>
      <c r="J51" s="158"/>
      <c r="K51" s="72"/>
      <c r="L51" s="72"/>
      <c r="M51" s="72"/>
      <c r="N51" s="72"/>
      <c r="O51" s="72"/>
      <c r="P51" s="87"/>
      <c r="Q51" s="148"/>
      <c r="R51" s="152" t="s">
        <v>63</v>
      </c>
      <c r="S51" s="152"/>
      <c r="T51" s="152"/>
      <c r="U51" s="152"/>
      <c r="V51" s="152"/>
      <c r="W51" s="152"/>
      <c r="X51" s="152"/>
      <c r="Y51" s="152"/>
      <c r="Z51" s="152"/>
      <c r="AA51" s="152"/>
      <c r="AB51" s="152"/>
      <c r="AC51" s="152"/>
      <c r="AD51" s="152"/>
      <c r="AE51" s="152"/>
      <c r="AF51" s="47"/>
      <c r="AG51" s="87"/>
      <c r="AH51" s="87"/>
      <c r="AI51" s="87"/>
      <c r="AJ51" s="87"/>
      <c r="AK51" s="87"/>
      <c r="AL51" s="87"/>
      <c r="AM51" s="87"/>
      <c r="AN51" s="87"/>
      <c r="AO51" s="87"/>
      <c r="AP51" s="87"/>
      <c r="AQ51" s="87"/>
      <c r="AR51" s="87"/>
      <c r="AS51" s="87"/>
      <c r="AT51" s="89"/>
      <c r="AU51" s="89"/>
    </row>
    <row r="52" spans="1:47" ht="15.75" customHeight="1" x14ac:dyDescent="0.2">
      <c r="A52" s="148"/>
      <c r="B52" s="24" t="s">
        <v>64</v>
      </c>
      <c r="C52" s="58" t="s">
        <v>65</v>
      </c>
      <c r="D52" s="157" t="s">
        <v>66</v>
      </c>
      <c r="E52" s="157"/>
      <c r="F52" s="157" t="s">
        <v>67</v>
      </c>
      <c r="G52" s="157"/>
      <c r="H52" s="157" t="s">
        <v>68</v>
      </c>
      <c r="I52" s="157"/>
      <c r="J52" s="157" t="s">
        <v>69</v>
      </c>
      <c r="K52" s="157" t="s">
        <v>70</v>
      </c>
      <c r="L52" s="157" t="s">
        <v>70</v>
      </c>
      <c r="M52" s="157"/>
      <c r="N52" s="160" t="s">
        <v>71</v>
      </c>
      <c r="O52" s="160"/>
      <c r="P52" s="47"/>
      <c r="Q52" s="148"/>
      <c r="R52" s="152" t="s">
        <v>72</v>
      </c>
      <c r="S52" s="152"/>
      <c r="T52" s="152"/>
      <c r="U52" s="152"/>
      <c r="V52" s="152"/>
      <c r="W52" s="152"/>
      <c r="X52" s="152"/>
      <c r="Y52" s="152"/>
      <c r="Z52" s="152"/>
      <c r="AA52" s="152"/>
      <c r="AB52" s="152"/>
      <c r="AC52" s="152"/>
      <c r="AD52" s="152"/>
      <c r="AE52" s="152"/>
      <c r="AF52" s="47"/>
      <c r="AG52" s="87"/>
      <c r="AH52" s="87"/>
      <c r="AI52" s="87"/>
      <c r="AJ52" s="87"/>
      <c r="AK52" s="87"/>
      <c r="AL52" s="87"/>
      <c r="AM52" s="89"/>
      <c r="AN52" s="89"/>
      <c r="AO52" s="89"/>
      <c r="AP52" s="89"/>
      <c r="AQ52" s="89"/>
      <c r="AR52" s="89"/>
      <c r="AS52" s="89"/>
      <c r="AT52" s="89"/>
      <c r="AU52" s="89"/>
    </row>
    <row r="53" spans="1:47" x14ac:dyDescent="0.2">
      <c r="A53" s="148"/>
      <c r="B53" s="120" t="s">
        <v>73</v>
      </c>
      <c r="C53" s="93">
        <f t="shared" ref="C53:C59" si="36">COUNTIF($D$12:$D$39,$B53)</f>
        <v>0</v>
      </c>
      <c r="D53" s="151">
        <f t="shared" ref="D53:D59" si="37">SUMIF($D$12:$D$39,B53,$Z$12:$Z$39)</f>
        <v>0</v>
      </c>
      <c r="E53" s="151">
        <f t="shared" ref="E53:E59" si="38">SUMIF($D$12:$D$39,"ABCD",AA12:AA39)</f>
        <v>0</v>
      </c>
      <c r="F53" s="151">
        <f t="shared" ref="F53:F59" si="39">SUMIF($D$12:$D$39,B53,$AA$12:$AA$39)</f>
        <v>0</v>
      </c>
      <c r="G53" s="151">
        <f t="shared" ref="G53:G59" si="40">SUMIF($D$12:$D$39,"ABCD",AC12:AC39)</f>
        <v>0</v>
      </c>
      <c r="H53" s="151">
        <f t="shared" ref="H53:H59" si="41">SUMIF($D$12:$D$39,B53,$AB$12:$AB$39)</f>
        <v>0</v>
      </c>
      <c r="I53" s="151">
        <f t="shared" ref="I53:I58" si="42">SUMIF($D$12:$D$39,"ABCD",AE12:AE39)</f>
        <v>0</v>
      </c>
      <c r="J53" s="151">
        <f t="shared" ref="J53:J59" si="43">SUMIF($D$12:$D$39,B53,$AC$12:$AC$39)</f>
        <v>0</v>
      </c>
      <c r="K53" s="151"/>
      <c r="L53" s="151">
        <f t="shared" ref="L53:L59" si="44">SUMIF($D$12:$D$39,B53,$AD$12:$AD$39)</f>
        <v>0</v>
      </c>
      <c r="M53" s="151">
        <f t="shared" ref="M53:M59" si="45">SUMIF($D$12:$D$39,"ABCD",$AD$12:$AD$39)</f>
        <v>0</v>
      </c>
      <c r="N53" s="151">
        <f t="shared" ref="N53:N59" si="46">SUMIF($D$12:$D$39,B53,$AE$12:$AE$39)</f>
        <v>0</v>
      </c>
      <c r="O53" s="151"/>
      <c r="P53" s="47"/>
      <c r="Q53" s="148"/>
      <c r="R53" s="152" t="s">
        <v>74</v>
      </c>
      <c r="S53" s="152"/>
      <c r="T53" s="152"/>
      <c r="U53" s="152"/>
      <c r="V53" s="152"/>
      <c r="W53" s="152"/>
      <c r="X53" s="152"/>
      <c r="Y53" s="152"/>
      <c r="Z53" s="152"/>
      <c r="AA53" s="152"/>
      <c r="AB53" s="152"/>
      <c r="AC53" s="152"/>
      <c r="AD53" s="152"/>
      <c r="AE53" s="152"/>
      <c r="AF53" s="47"/>
      <c r="AG53" s="87"/>
      <c r="AH53" s="87"/>
      <c r="AI53" s="87"/>
      <c r="AJ53" s="87"/>
      <c r="AK53" s="87"/>
      <c r="AL53" s="87"/>
      <c r="AM53" s="89"/>
      <c r="AN53" s="89"/>
      <c r="AO53" s="89"/>
      <c r="AP53" s="89"/>
      <c r="AQ53" s="89"/>
      <c r="AR53" s="89"/>
      <c r="AS53" s="89"/>
      <c r="AT53" s="89"/>
      <c r="AU53" s="89"/>
    </row>
    <row r="54" spans="1:47" x14ac:dyDescent="0.2">
      <c r="A54" s="148"/>
      <c r="B54" s="120" t="s">
        <v>75</v>
      </c>
      <c r="C54" s="93">
        <f t="shared" si="36"/>
        <v>0</v>
      </c>
      <c r="D54" s="151">
        <f t="shared" si="37"/>
        <v>0</v>
      </c>
      <c r="E54" s="151">
        <f t="shared" si="38"/>
        <v>0</v>
      </c>
      <c r="F54" s="151">
        <f t="shared" si="39"/>
        <v>0</v>
      </c>
      <c r="G54" s="151">
        <f t="shared" si="40"/>
        <v>0</v>
      </c>
      <c r="H54" s="151">
        <f t="shared" si="41"/>
        <v>0</v>
      </c>
      <c r="I54" s="151">
        <f t="shared" si="42"/>
        <v>0</v>
      </c>
      <c r="J54" s="151">
        <f t="shared" si="43"/>
        <v>0</v>
      </c>
      <c r="K54" s="151"/>
      <c r="L54" s="151">
        <f t="shared" si="44"/>
        <v>0</v>
      </c>
      <c r="M54" s="151">
        <f t="shared" si="45"/>
        <v>0</v>
      </c>
      <c r="N54" s="151">
        <f t="shared" si="46"/>
        <v>0</v>
      </c>
      <c r="O54" s="151"/>
      <c r="P54" s="47"/>
      <c r="Q54" s="148"/>
      <c r="R54" s="152" t="s">
        <v>93</v>
      </c>
      <c r="S54" s="152"/>
      <c r="T54" s="152"/>
      <c r="U54" s="152"/>
      <c r="V54" s="152"/>
      <c r="W54" s="152"/>
      <c r="X54" s="152"/>
      <c r="Y54" s="152"/>
      <c r="Z54" s="152"/>
      <c r="AA54" s="152"/>
      <c r="AB54" s="152"/>
      <c r="AC54" s="152"/>
      <c r="AD54" s="152"/>
      <c r="AE54" s="152"/>
      <c r="AF54" s="47"/>
      <c r="AG54" s="87"/>
      <c r="AH54" s="87"/>
      <c r="AI54" s="87"/>
      <c r="AJ54" s="87"/>
      <c r="AK54" s="87"/>
      <c r="AL54" s="87"/>
      <c r="AM54" s="89"/>
      <c r="AN54" s="89"/>
      <c r="AO54" s="89"/>
      <c r="AP54" s="89"/>
      <c r="AQ54" s="89"/>
      <c r="AR54" s="89"/>
      <c r="AS54" s="89"/>
      <c r="AT54" s="89"/>
      <c r="AU54" s="89"/>
    </row>
    <row r="55" spans="1:47" ht="15.75" customHeight="1" x14ac:dyDescent="0.2">
      <c r="A55" s="148"/>
      <c r="B55" s="120" t="s">
        <v>77</v>
      </c>
      <c r="C55" s="93">
        <f t="shared" si="36"/>
        <v>0</v>
      </c>
      <c r="D55" s="151">
        <f t="shared" si="37"/>
        <v>0</v>
      </c>
      <c r="E55" s="151">
        <f t="shared" si="38"/>
        <v>0</v>
      </c>
      <c r="F55" s="151">
        <f t="shared" si="39"/>
        <v>0</v>
      </c>
      <c r="G55" s="151">
        <f t="shared" si="40"/>
        <v>0</v>
      </c>
      <c r="H55" s="151">
        <f t="shared" si="41"/>
        <v>0</v>
      </c>
      <c r="I55" s="151">
        <f t="shared" si="42"/>
        <v>0</v>
      </c>
      <c r="J55" s="151">
        <f t="shared" si="43"/>
        <v>0</v>
      </c>
      <c r="K55" s="151"/>
      <c r="L55" s="151">
        <f t="shared" si="44"/>
        <v>0</v>
      </c>
      <c r="M55" s="151">
        <f t="shared" si="45"/>
        <v>0</v>
      </c>
      <c r="N55" s="151">
        <f t="shared" si="46"/>
        <v>0</v>
      </c>
      <c r="O55" s="151"/>
      <c r="P55" s="47"/>
      <c r="Q55" s="148"/>
      <c r="R55" s="153" t="s">
        <v>78</v>
      </c>
      <c r="S55" s="153"/>
      <c r="T55" s="153"/>
      <c r="U55" s="153"/>
      <c r="V55" s="153"/>
      <c r="W55" s="153"/>
      <c r="X55" s="153"/>
      <c r="Y55" s="153"/>
      <c r="Z55" s="153"/>
      <c r="AA55" s="153"/>
      <c r="AB55" s="153"/>
      <c r="AC55" s="153"/>
      <c r="AD55" s="153"/>
      <c r="AE55" s="153"/>
      <c r="AF55" s="47"/>
      <c r="AG55" s="87"/>
      <c r="AH55" s="87"/>
      <c r="AI55" s="87"/>
      <c r="AJ55" s="87"/>
      <c r="AK55" s="87"/>
      <c r="AL55" s="87"/>
      <c r="AM55" s="89"/>
      <c r="AN55" s="89"/>
      <c r="AO55" s="89"/>
      <c r="AP55" s="89"/>
      <c r="AQ55" s="89"/>
      <c r="AR55" s="89"/>
      <c r="AS55" s="89"/>
      <c r="AT55" s="89"/>
      <c r="AU55" s="89"/>
    </row>
    <row r="56" spans="1:47" ht="15.75" customHeight="1" x14ac:dyDescent="0.2">
      <c r="A56" s="148"/>
      <c r="B56" s="120"/>
      <c r="C56" s="93">
        <f t="shared" si="36"/>
        <v>0</v>
      </c>
      <c r="D56" s="151">
        <f t="shared" si="37"/>
        <v>0</v>
      </c>
      <c r="E56" s="151">
        <f t="shared" si="38"/>
        <v>0</v>
      </c>
      <c r="F56" s="151">
        <f t="shared" si="39"/>
        <v>0</v>
      </c>
      <c r="G56" s="151">
        <f t="shared" si="40"/>
        <v>0</v>
      </c>
      <c r="H56" s="151">
        <f t="shared" si="41"/>
        <v>0</v>
      </c>
      <c r="I56" s="151">
        <f t="shared" si="42"/>
        <v>0</v>
      </c>
      <c r="J56" s="151">
        <f t="shared" si="43"/>
        <v>0</v>
      </c>
      <c r="K56" s="151"/>
      <c r="L56" s="151">
        <f t="shared" si="44"/>
        <v>0</v>
      </c>
      <c r="M56" s="151">
        <f t="shared" si="45"/>
        <v>0</v>
      </c>
      <c r="N56" s="151">
        <f t="shared" si="46"/>
        <v>0</v>
      </c>
      <c r="O56" s="151"/>
      <c r="P56" s="47"/>
      <c r="Q56" s="87"/>
      <c r="R56" s="150"/>
      <c r="S56" s="150"/>
      <c r="T56" s="150"/>
      <c r="U56" s="150"/>
      <c r="V56" s="150"/>
      <c r="W56" s="150"/>
      <c r="X56" s="150"/>
      <c r="Y56" s="150"/>
      <c r="Z56" s="150"/>
      <c r="AA56" s="150"/>
      <c r="AB56" s="150"/>
      <c r="AC56" s="150"/>
      <c r="AD56" s="150"/>
      <c r="AE56" s="150"/>
      <c r="AF56" s="87"/>
      <c r="AG56" s="87"/>
      <c r="AH56" s="87"/>
      <c r="AI56" s="87"/>
      <c r="AJ56" s="87"/>
      <c r="AK56" s="87"/>
      <c r="AL56" s="87"/>
      <c r="AM56" s="89"/>
      <c r="AN56" s="89"/>
      <c r="AO56" s="89"/>
      <c r="AP56" s="89"/>
      <c r="AQ56" s="89"/>
      <c r="AR56" s="89"/>
      <c r="AS56" s="89"/>
      <c r="AT56" s="89"/>
      <c r="AU56" s="89"/>
    </row>
    <row r="57" spans="1:47" x14ac:dyDescent="0.2">
      <c r="A57" s="148"/>
      <c r="B57" s="120"/>
      <c r="C57" s="93">
        <f t="shared" si="36"/>
        <v>0</v>
      </c>
      <c r="D57" s="151">
        <f t="shared" si="37"/>
        <v>0</v>
      </c>
      <c r="E57" s="151">
        <f t="shared" si="38"/>
        <v>0</v>
      </c>
      <c r="F57" s="151">
        <f t="shared" si="39"/>
        <v>0</v>
      </c>
      <c r="G57" s="151">
        <f t="shared" si="40"/>
        <v>0</v>
      </c>
      <c r="H57" s="151">
        <f t="shared" si="41"/>
        <v>0</v>
      </c>
      <c r="I57" s="151">
        <f t="shared" si="42"/>
        <v>0</v>
      </c>
      <c r="J57" s="151">
        <f t="shared" si="43"/>
        <v>0</v>
      </c>
      <c r="K57" s="151"/>
      <c r="L57" s="151">
        <f t="shared" si="44"/>
        <v>0</v>
      </c>
      <c r="M57" s="151">
        <f t="shared" si="45"/>
        <v>0</v>
      </c>
      <c r="N57" s="151">
        <f t="shared" si="46"/>
        <v>0</v>
      </c>
      <c r="O57" s="151"/>
      <c r="P57" s="47"/>
      <c r="Q57" s="87"/>
      <c r="R57" s="87"/>
      <c r="S57" s="87"/>
      <c r="T57" s="87"/>
      <c r="U57" s="87"/>
      <c r="V57" s="87"/>
      <c r="W57" s="87"/>
      <c r="X57" s="87"/>
      <c r="Y57" s="87"/>
      <c r="Z57" s="87"/>
      <c r="AA57" s="87"/>
      <c r="AB57" s="87"/>
      <c r="AC57" s="87"/>
      <c r="AD57" s="87"/>
      <c r="AE57" s="87"/>
      <c r="AF57" s="87"/>
      <c r="AG57" s="87"/>
      <c r="AH57" s="87"/>
      <c r="AI57" s="87"/>
      <c r="AJ57" s="87"/>
      <c r="AK57" s="87"/>
      <c r="AL57" s="87"/>
      <c r="AM57" s="89"/>
      <c r="AN57" s="89"/>
      <c r="AO57" s="89"/>
      <c r="AP57" s="89"/>
      <c r="AQ57" s="89"/>
      <c r="AR57" s="89"/>
      <c r="AS57" s="89"/>
      <c r="AT57" s="89"/>
      <c r="AU57" s="89"/>
    </row>
    <row r="58" spans="1:47" x14ac:dyDescent="0.2">
      <c r="A58" s="148"/>
      <c r="B58" s="120"/>
      <c r="C58" s="93">
        <f t="shared" si="36"/>
        <v>0</v>
      </c>
      <c r="D58" s="151">
        <f t="shared" si="37"/>
        <v>0</v>
      </c>
      <c r="E58" s="151">
        <f t="shared" si="38"/>
        <v>0</v>
      </c>
      <c r="F58" s="151">
        <f t="shared" si="39"/>
        <v>0</v>
      </c>
      <c r="G58" s="151">
        <f t="shared" si="40"/>
        <v>0</v>
      </c>
      <c r="H58" s="151">
        <f t="shared" si="41"/>
        <v>0</v>
      </c>
      <c r="I58" s="151">
        <f t="shared" si="42"/>
        <v>0</v>
      </c>
      <c r="J58" s="151">
        <f t="shared" si="43"/>
        <v>0</v>
      </c>
      <c r="K58" s="151"/>
      <c r="L58" s="151">
        <f t="shared" si="44"/>
        <v>0</v>
      </c>
      <c r="M58" s="151">
        <f t="shared" si="45"/>
        <v>0</v>
      </c>
      <c r="N58" s="151">
        <f t="shared" si="46"/>
        <v>0</v>
      </c>
      <c r="O58" s="151"/>
      <c r="P58" s="47"/>
      <c r="Q58" s="87"/>
      <c r="R58" s="87"/>
      <c r="S58" s="87"/>
      <c r="T58" s="87"/>
      <c r="U58" s="87"/>
      <c r="V58" s="87"/>
      <c r="W58" s="87"/>
      <c r="X58" s="87"/>
      <c r="Y58" s="87"/>
      <c r="Z58" s="87"/>
      <c r="AA58" s="87"/>
      <c r="AB58" s="87"/>
      <c r="AC58" s="87"/>
      <c r="AD58" s="87"/>
      <c r="AE58" s="87"/>
      <c r="AF58" s="87"/>
      <c r="AG58" s="87"/>
      <c r="AH58" s="87"/>
      <c r="AI58" s="87"/>
      <c r="AJ58" s="87"/>
      <c r="AK58" s="87"/>
      <c r="AL58" s="87"/>
      <c r="AM58" s="89"/>
      <c r="AN58" s="89"/>
      <c r="AO58" s="89"/>
      <c r="AP58" s="89"/>
      <c r="AQ58" s="89"/>
      <c r="AR58" s="89"/>
      <c r="AS58" s="89"/>
      <c r="AT58" s="89"/>
      <c r="AU58" s="89"/>
    </row>
    <row r="59" spans="1:47" ht="15.75" customHeight="1" x14ac:dyDescent="0.2">
      <c r="A59" s="148"/>
      <c r="B59" s="120"/>
      <c r="C59" s="93">
        <f t="shared" si="36"/>
        <v>0</v>
      </c>
      <c r="D59" s="151">
        <f t="shared" si="37"/>
        <v>0</v>
      </c>
      <c r="E59" s="151">
        <f t="shared" si="38"/>
        <v>0</v>
      </c>
      <c r="F59" s="151">
        <f t="shared" si="39"/>
        <v>0</v>
      </c>
      <c r="G59" s="151">
        <f t="shared" si="40"/>
        <v>0</v>
      </c>
      <c r="H59" s="151">
        <f t="shared" si="41"/>
        <v>0</v>
      </c>
      <c r="I59" s="151"/>
      <c r="J59" s="151">
        <f t="shared" si="43"/>
        <v>0</v>
      </c>
      <c r="K59" s="151"/>
      <c r="L59" s="151">
        <f t="shared" si="44"/>
        <v>0</v>
      </c>
      <c r="M59" s="151">
        <f t="shared" si="45"/>
        <v>0</v>
      </c>
      <c r="N59" s="151">
        <f t="shared" si="46"/>
        <v>0</v>
      </c>
      <c r="O59" s="151"/>
      <c r="P59" s="47"/>
      <c r="Q59" s="87"/>
      <c r="R59" s="87"/>
      <c r="S59" s="87"/>
      <c r="T59" s="87"/>
      <c r="U59" s="87"/>
      <c r="V59" s="87"/>
      <c r="W59" s="87"/>
      <c r="X59" s="87"/>
      <c r="Y59" s="87"/>
      <c r="Z59" s="87"/>
      <c r="AA59" s="87"/>
      <c r="AB59" s="87"/>
      <c r="AC59" s="87"/>
      <c r="AD59" s="87"/>
      <c r="AE59" s="87"/>
      <c r="AF59" s="87"/>
      <c r="AG59" s="87"/>
      <c r="AH59" s="87"/>
      <c r="AI59" s="87"/>
      <c r="AJ59" s="87"/>
      <c r="AK59" s="87"/>
      <c r="AL59" s="87"/>
      <c r="AM59" s="89"/>
      <c r="AN59" s="89"/>
      <c r="AO59" s="89"/>
      <c r="AP59" s="89"/>
      <c r="AQ59" s="89"/>
      <c r="AR59" s="89"/>
      <c r="AS59" s="89"/>
      <c r="AT59" s="89"/>
      <c r="AU59" s="89"/>
    </row>
    <row r="60" spans="1:47" ht="15.75" customHeight="1" x14ac:dyDescent="0.2">
      <c r="A60" s="87"/>
      <c r="B60" s="150"/>
      <c r="C60" s="150"/>
      <c r="D60" s="150"/>
      <c r="E60" s="150"/>
      <c r="F60" s="150"/>
      <c r="G60" s="150"/>
      <c r="H60" s="150"/>
      <c r="I60" s="150"/>
      <c r="J60" s="150"/>
      <c r="K60" s="150"/>
      <c r="L60" s="150"/>
      <c r="M60" s="150"/>
      <c r="N60" s="150"/>
      <c r="O60" s="150"/>
      <c r="P60" s="87"/>
      <c r="Q60" s="87"/>
      <c r="R60" s="87"/>
      <c r="S60" s="87"/>
      <c r="T60" s="87"/>
      <c r="U60" s="87"/>
      <c r="V60" s="87"/>
      <c r="W60" s="87"/>
      <c r="X60" s="87"/>
      <c r="Y60" s="87"/>
      <c r="Z60" s="87"/>
      <c r="AA60" s="87"/>
      <c r="AB60" s="87"/>
      <c r="AC60" s="87"/>
      <c r="AD60" s="87"/>
      <c r="AE60" s="87"/>
      <c r="AF60" s="87"/>
      <c r="AG60" s="87"/>
      <c r="AH60" s="87"/>
      <c r="AI60" s="87"/>
      <c r="AJ60" s="87"/>
      <c r="AK60" s="87"/>
      <c r="AL60" s="87"/>
      <c r="AM60" s="89"/>
      <c r="AN60" s="89"/>
      <c r="AO60" s="89"/>
      <c r="AP60" s="89"/>
      <c r="AQ60" s="89"/>
      <c r="AR60" s="89"/>
      <c r="AS60" s="89"/>
      <c r="AT60" s="89"/>
      <c r="AU60" s="89"/>
    </row>
    <row r="61" spans="1:47" ht="14" x14ac:dyDescent="0.2">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9"/>
      <c r="AN61" s="89"/>
      <c r="AO61" s="89"/>
      <c r="AP61" s="89"/>
      <c r="AQ61" s="89"/>
      <c r="AR61" s="89"/>
      <c r="AS61" s="89"/>
      <c r="AT61" s="89"/>
      <c r="AU61" s="89"/>
    </row>
    <row r="62" spans="1:47" ht="14" x14ac:dyDescent="0.2">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9"/>
      <c r="AN62" s="89"/>
      <c r="AO62" s="89"/>
      <c r="AP62" s="89"/>
      <c r="AQ62" s="89"/>
      <c r="AR62" s="89"/>
      <c r="AS62" s="89"/>
      <c r="AT62" s="89"/>
      <c r="AU62" s="89"/>
    </row>
    <row r="63" spans="1:47" ht="14" x14ac:dyDescent="0.2">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9"/>
      <c r="AN63" s="89"/>
      <c r="AO63" s="89"/>
      <c r="AP63" s="89"/>
      <c r="AQ63" s="89"/>
      <c r="AR63" s="89"/>
      <c r="AS63" s="89"/>
      <c r="AT63" s="89"/>
      <c r="AU63" s="89"/>
    </row>
    <row r="64" spans="1:47" ht="14" x14ac:dyDescent="0.2">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9"/>
      <c r="AN64" s="89"/>
      <c r="AO64" s="89"/>
      <c r="AP64" s="89"/>
      <c r="AQ64" s="89"/>
      <c r="AR64" s="89"/>
      <c r="AS64" s="89"/>
      <c r="AT64" s="89"/>
      <c r="AU64" s="89"/>
    </row>
    <row r="65" spans="1:47" ht="14" x14ac:dyDescent="0.2">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9"/>
      <c r="AN65" s="89"/>
      <c r="AO65" s="89"/>
      <c r="AP65" s="89"/>
      <c r="AQ65" s="89"/>
      <c r="AR65" s="89"/>
      <c r="AS65" s="89"/>
      <c r="AT65" s="89"/>
      <c r="AU65" s="89"/>
    </row>
    <row r="66" spans="1:47" ht="14"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9"/>
      <c r="AU66" s="89"/>
    </row>
  </sheetData>
  <mergeCells count="92">
    <mergeCell ref="B8:H8"/>
    <mergeCell ref="J8:N8"/>
    <mergeCell ref="P8:X8"/>
    <mergeCell ref="I40:O40"/>
    <mergeCell ref="A4:AF4"/>
    <mergeCell ref="AG4:AJ4"/>
    <mergeCell ref="AG5:AH5"/>
    <mergeCell ref="B7:C7"/>
    <mergeCell ref="F7:G7"/>
    <mergeCell ref="Z7:AC7"/>
    <mergeCell ref="Z8:AC8"/>
    <mergeCell ref="P9:R9"/>
    <mergeCell ref="S9:U9"/>
    <mergeCell ref="V9:X9"/>
    <mergeCell ref="V41:X41"/>
    <mergeCell ref="P41:R41"/>
    <mergeCell ref="S41:U41"/>
    <mergeCell ref="I43:O43"/>
    <mergeCell ref="P43:R43"/>
    <mergeCell ref="S43:U43"/>
    <mergeCell ref="I42:O42"/>
    <mergeCell ref="P42:R42"/>
    <mergeCell ref="S42:U42"/>
    <mergeCell ref="I41:O41"/>
    <mergeCell ref="D52:E52"/>
    <mergeCell ref="F52:G52"/>
    <mergeCell ref="H52:I52"/>
    <mergeCell ref="J52:K52"/>
    <mergeCell ref="R48:AE48"/>
    <mergeCell ref="D50:J51"/>
    <mergeCell ref="R50:AE50"/>
    <mergeCell ref="R51:AE51"/>
    <mergeCell ref="L52:M52"/>
    <mergeCell ref="N52:O52"/>
    <mergeCell ref="R49:AE49"/>
    <mergeCell ref="A48:N48"/>
    <mergeCell ref="R52:AE52"/>
    <mergeCell ref="N53:O53"/>
    <mergeCell ref="R53:AE53"/>
    <mergeCell ref="L54:M54"/>
    <mergeCell ref="V42:X42"/>
    <mergeCell ref="I44:M44"/>
    <mergeCell ref="N44:O44"/>
    <mergeCell ref="A47:N47"/>
    <mergeCell ref="R47:AE47"/>
    <mergeCell ref="V43:X43"/>
    <mergeCell ref="A45:F45"/>
    <mergeCell ref="R45:AE45"/>
    <mergeCell ref="A46:N46"/>
    <mergeCell ref="R46:AE46"/>
    <mergeCell ref="N56:O56"/>
    <mergeCell ref="F53:G53"/>
    <mergeCell ref="H53:I53"/>
    <mergeCell ref="J53:K53"/>
    <mergeCell ref="L53:M53"/>
    <mergeCell ref="F54:G54"/>
    <mergeCell ref="H54:I54"/>
    <mergeCell ref="L56:M56"/>
    <mergeCell ref="N54:O54"/>
    <mergeCell ref="R54:AE54"/>
    <mergeCell ref="J55:K55"/>
    <mergeCell ref="N55:O55"/>
    <mergeCell ref="R55:AE55"/>
    <mergeCell ref="J54:K54"/>
    <mergeCell ref="L55:M55"/>
    <mergeCell ref="J58:K58"/>
    <mergeCell ref="L58:M58"/>
    <mergeCell ref="N58:O58"/>
    <mergeCell ref="D57:E57"/>
    <mergeCell ref="D56:E56"/>
    <mergeCell ref="F56:G56"/>
    <mergeCell ref="H56:I56"/>
    <mergeCell ref="J56:K56"/>
    <mergeCell ref="J57:K57"/>
    <mergeCell ref="N57:O57"/>
    <mergeCell ref="L57:M57"/>
    <mergeCell ref="D58:E58"/>
    <mergeCell ref="F58:G58"/>
    <mergeCell ref="H58:I58"/>
    <mergeCell ref="F57:G57"/>
    <mergeCell ref="H57:I57"/>
    <mergeCell ref="D53:E53"/>
    <mergeCell ref="D55:E55"/>
    <mergeCell ref="F55:G55"/>
    <mergeCell ref="H55:I55"/>
    <mergeCell ref="D54:E54"/>
    <mergeCell ref="N59:O59"/>
    <mergeCell ref="D59:E59"/>
    <mergeCell ref="F59:G59"/>
    <mergeCell ref="H59:I59"/>
    <mergeCell ref="J59:K59"/>
    <mergeCell ref="L59:M59"/>
  </mergeCells>
  <phoneticPr fontId="0" type="noConversion"/>
  <conditionalFormatting sqref="AG12 AH12 AI12 AJ12 AG13 AH13 AI13 AJ13 AG14 AH14 AI14 AJ14 AG15 AH15 AI15 AJ15 AG16 AH16 AI16 AJ16 AG17 AH17 AI17 AJ17 AG18 AH18 AI18 AJ18 AG19 AH19 AI19 AJ19 AG20 AH20 AI20 AJ20 AG21 AH21 AI21 AJ21 AG22 AH22 AI22 AJ22 AG23 AH23 AI23 AJ23 AG24 AH24 AI24 AJ24 AG25 AH25 AI25 AJ25 AG26 AH26 AI26 AJ26 AG27 AH27 AI27 AJ27 AG28 AH28 AI28 AJ28 AG29 AH29 AI29 AJ29 AG30 AH30 AI30 AJ30 AG31 AH31 AI31 AJ31 AG32 AH32 AI32 AJ32 AG33 AH33 AI33 AJ33 AG34 AH34 AI34 AJ34 AG35 AH35 AI35 AJ35 AG36 AH36 AI36 AJ36 AG37 AH37 AI37 AJ37 AG38 AH38 AI38 AJ38 AG39 AH39 AI39 AJ39">
    <cfRule type="cellIs" dxfId="1" priority="1" stopIfTrue="1" operat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66"/>
  <sheetViews>
    <sheetView workbookViewId="0">
      <selection activeCell="A4" sqref="A4:AF4"/>
    </sheetView>
  </sheetViews>
  <sheetFormatPr baseColWidth="10" defaultColWidth="8" defaultRowHeight="15" customHeight="1" x14ac:dyDescent="0.2"/>
  <cols>
    <col min="1" max="1" width="6.83203125" style="111" customWidth="1"/>
    <col min="2" max="2" width="15.6640625" style="111" customWidth="1"/>
    <col min="3" max="3" width="6.6640625" style="111" customWidth="1"/>
    <col min="4" max="4" width="7.6640625" style="111" customWidth="1"/>
    <col min="5" max="8" width="5.6640625" style="111" customWidth="1"/>
    <col min="9" max="9" width="2.6640625" style="111" customWidth="1"/>
    <col min="10" max="10" width="5.6640625" style="111" customWidth="1"/>
    <col min="11" max="11" width="6.83203125" style="111" customWidth="1"/>
    <col min="12" max="14" width="5.6640625" style="111" customWidth="1"/>
    <col min="15" max="15" width="2.6640625" style="111" customWidth="1"/>
    <col min="16" max="16" width="7.6640625" style="111" customWidth="1"/>
    <col min="17" max="18" width="3.6640625" style="111" customWidth="1"/>
    <col min="19" max="19" width="7.6640625" style="111" customWidth="1"/>
    <col min="20" max="21" width="3.6640625" style="111" customWidth="1"/>
    <col min="22" max="22" width="7.6640625" style="111" customWidth="1"/>
    <col min="23" max="24" width="3.6640625" style="111" customWidth="1"/>
    <col min="25" max="25" width="8" style="111" customWidth="1"/>
    <col min="26" max="29" width="5.6640625" style="111" customWidth="1"/>
    <col min="30" max="31" width="5.5" style="111" customWidth="1"/>
    <col min="32" max="32" width="22.5" style="111" customWidth="1"/>
    <col min="33" max="33" width="17.33203125" style="111" customWidth="1"/>
    <col min="34" max="34" width="15.83203125" style="111" customWidth="1"/>
    <col min="35" max="35" width="13.83203125" style="111" customWidth="1"/>
    <col min="36" max="36" width="13.33203125" style="111" customWidth="1"/>
    <col min="37" max="44" width="5.6640625" style="111" customWidth="1"/>
    <col min="45" max="45" width="2.6640625" style="111" customWidth="1"/>
    <col min="46" max="47" width="7.6640625" style="111" customWidth="1"/>
  </cols>
  <sheetData>
    <row r="1" spans="1:47" x14ac:dyDescent="0.2">
      <c r="A1" s="89"/>
      <c r="AK1" s="89"/>
      <c r="AL1" s="89"/>
      <c r="AM1" s="89"/>
      <c r="AN1" s="89"/>
      <c r="AO1" s="89"/>
      <c r="AP1" s="89"/>
      <c r="AQ1" s="89"/>
      <c r="AR1" s="89"/>
      <c r="AS1" s="89"/>
      <c r="AT1" s="89"/>
      <c r="AU1" s="89"/>
    </row>
    <row r="2" spans="1:47" s="35" customFormat="1" ht="18.75" customHeight="1" x14ac:dyDescent="0.25">
      <c r="A2" s="6"/>
      <c r="B2" s="6"/>
      <c r="C2" s="6"/>
      <c r="D2" s="6"/>
      <c r="E2" s="6"/>
      <c r="F2" s="6"/>
      <c r="G2" s="6"/>
      <c r="H2" s="6"/>
      <c r="I2" s="6"/>
      <c r="J2" s="6"/>
      <c r="K2" s="6"/>
      <c r="L2" s="6"/>
      <c r="M2" s="6"/>
      <c r="N2" s="6"/>
      <c r="O2" s="6"/>
      <c r="P2" s="6"/>
      <c r="Q2" s="6"/>
      <c r="R2" s="6"/>
      <c r="S2" s="6"/>
      <c r="T2" s="6"/>
      <c r="U2" s="6"/>
      <c r="V2" s="6"/>
      <c r="AK2" s="89"/>
      <c r="AL2" s="89"/>
      <c r="AM2" s="89"/>
      <c r="AN2" s="89"/>
      <c r="AO2" s="89"/>
      <c r="AP2" s="89"/>
      <c r="AQ2" s="89"/>
      <c r="AR2" s="89"/>
      <c r="AS2" s="89"/>
      <c r="AT2" s="89"/>
      <c r="AU2" s="89"/>
    </row>
    <row r="3" spans="1:47" x14ac:dyDescent="0.2">
      <c r="A3" s="89"/>
      <c r="AG3" s="2"/>
      <c r="AH3" s="2"/>
      <c r="AI3" s="2"/>
      <c r="AJ3" s="2"/>
      <c r="AK3" s="89"/>
      <c r="AL3" s="89"/>
      <c r="AM3" s="89"/>
      <c r="AN3" s="89"/>
      <c r="AO3" s="89"/>
      <c r="AP3" s="89"/>
      <c r="AQ3" s="89"/>
      <c r="AR3" s="89"/>
      <c r="AS3" s="89"/>
      <c r="AT3" s="89"/>
      <c r="AU3" s="89"/>
    </row>
    <row r="4" spans="1:47" ht="18.75" customHeight="1" x14ac:dyDescent="0.25">
      <c r="A4" s="196" t="s">
        <v>104</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7"/>
      <c r="AG4" s="173" t="s">
        <v>0</v>
      </c>
      <c r="AH4" s="173"/>
      <c r="AI4" s="173"/>
      <c r="AJ4" s="173"/>
      <c r="AK4" s="136"/>
      <c r="AL4" s="19"/>
      <c r="AM4" s="19"/>
      <c r="AN4" s="19"/>
      <c r="AO4" s="19"/>
      <c r="AP4" s="19"/>
      <c r="AQ4" s="19"/>
      <c r="AR4" s="19"/>
      <c r="AS4" s="19"/>
      <c r="AT4" s="89"/>
      <c r="AU4" s="89"/>
    </row>
    <row r="5" spans="1:47" ht="19" x14ac:dyDescent="0.25">
      <c r="A5" s="43"/>
      <c r="B5" s="26" t="s">
        <v>1</v>
      </c>
      <c r="C5" s="43"/>
      <c r="D5" s="117"/>
      <c r="E5" s="43"/>
      <c r="F5" s="43"/>
      <c r="G5" s="43"/>
      <c r="H5" s="125"/>
      <c r="I5" s="43"/>
      <c r="J5" s="43"/>
      <c r="K5" s="43"/>
      <c r="L5" s="43"/>
      <c r="M5" s="43"/>
      <c r="N5" s="43"/>
      <c r="O5" s="43"/>
      <c r="P5" s="43"/>
      <c r="Q5" s="43"/>
      <c r="R5" s="43"/>
      <c r="S5" s="43"/>
      <c r="T5" s="43"/>
      <c r="U5" s="43"/>
      <c r="V5" s="43"/>
      <c r="W5" s="43"/>
      <c r="X5" s="43"/>
      <c r="Y5" s="43"/>
      <c r="Z5" s="43"/>
      <c r="AA5" s="43"/>
      <c r="AB5" s="43"/>
      <c r="AC5" s="43"/>
      <c r="AD5" s="43"/>
      <c r="AE5" s="19"/>
      <c r="AF5" s="97">
        <v>41168</v>
      </c>
      <c r="AG5" s="195" t="s">
        <v>94</v>
      </c>
      <c r="AH5" s="195"/>
      <c r="AI5" s="19" t="s">
        <v>2</v>
      </c>
      <c r="AJ5" s="144" t="s">
        <v>3</v>
      </c>
      <c r="AK5" s="136"/>
      <c r="AL5" s="19"/>
      <c r="AM5" s="19"/>
      <c r="AN5" s="19"/>
      <c r="AO5" s="19"/>
      <c r="AP5" s="19"/>
      <c r="AQ5" s="19"/>
      <c r="AR5" s="19"/>
      <c r="AS5" s="19"/>
      <c r="AT5" s="89"/>
      <c r="AU5" s="89"/>
    </row>
    <row r="6" spans="1:47" ht="16" x14ac:dyDescent="0.2">
      <c r="A6" s="89"/>
      <c r="B6" s="117"/>
      <c r="C6" s="116"/>
      <c r="D6" s="149"/>
      <c r="E6" s="116"/>
      <c r="F6" s="116"/>
      <c r="G6" s="116"/>
      <c r="H6" s="116"/>
      <c r="I6" s="116"/>
      <c r="J6" s="116"/>
      <c r="K6" s="116"/>
      <c r="L6" s="116"/>
      <c r="M6" s="116"/>
      <c r="N6" s="116"/>
      <c r="O6" s="116"/>
      <c r="P6" s="116"/>
      <c r="Q6" s="116"/>
      <c r="R6" s="116"/>
      <c r="S6" s="116"/>
      <c r="T6" s="116"/>
      <c r="U6" s="116"/>
      <c r="V6" s="116"/>
      <c r="W6" s="116"/>
      <c r="X6" s="116"/>
      <c r="Y6" s="116"/>
      <c r="Z6" s="114"/>
      <c r="AA6" s="114"/>
      <c r="AB6" s="2"/>
      <c r="AC6" s="2"/>
      <c r="AD6" s="2"/>
      <c r="AE6" s="2"/>
      <c r="AF6" s="126">
        <v>41322</v>
      </c>
      <c r="AG6" s="77"/>
      <c r="AH6" s="22" t="s">
        <v>5</v>
      </c>
      <c r="AI6" s="44">
        <v>1500</v>
      </c>
      <c r="AJ6" s="34">
        <v>500</v>
      </c>
      <c r="AK6" s="124"/>
      <c r="AL6" s="67"/>
      <c r="AM6" s="67"/>
      <c r="AN6" s="67"/>
      <c r="AO6" s="67"/>
      <c r="AP6" s="67"/>
      <c r="AQ6" s="67"/>
      <c r="AR6" s="67"/>
      <c r="AS6" s="89"/>
      <c r="AT6" s="89"/>
      <c r="AU6" s="89"/>
    </row>
    <row r="7" spans="1:47" ht="15.75" customHeight="1" x14ac:dyDescent="0.2">
      <c r="A7" s="89"/>
      <c r="B7" s="190" t="s">
        <v>90</v>
      </c>
      <c r="C7" s="190"/>
      <c r="D7" s="140" t="s">
        <v>95</v>
      </c>
      <c r="E7" s="114"/>
      <c r="F7" s="114"/>
      <c r="G7" s="114"/>
      <c r="H7" s="114"/>
      <c r="I7" s="116"/>
      <c r="J7" s="114"/>
      <c r="K7" s="114"/>
      <c r="L7" s="114"/>
      <c r="M7" s="114"/>
      <c r="N7" s="114"/>
      <c r="O7" s="116"/>
      <c r="P7" s="114"/>
      <c r="Q7" s="114"/>
      <c r="R7" s="114"/>
      <c r="S7" s="114"/>
      <c r="T7" s="114"/>
      <c r="U7" s="114"/>
      <c r="V7" s="114"/>
      <c r="W7" s="114"/>
      <c r="X7" s="114"/>
      <c r="Y7" s="62"/>
      <c r="Z7" s="184" t="s">
        <v>8</v>
      </c>
      <c r="AA7" s="185"/>
      <c r="AB7" s="185"/>
      <c r="AC7" s="185"/>
      <c r="AD7" s="36"/>
      <c r="AE7" s="66"/>
      <c r="AF7" s="25"/>
      <c r="AG7" s="77"/>
      <c r="AH7" s="33" t="s">
        <v>9</v>
      </c>
      <c r="AI7" s="44">
        <v>500</v>
      </c>
      <c r="AJ7" s="34">
        <v>830</v>
      </c>
      <c r="AK7" s="124"/>
      <c r="AL7" s="67"/>
      <c r="AM7" s="67"/>
      <c r="AN7" s="67"/>
      <c r="AO7" s="67"/>
      <c r="AP7" s="67"/>
      <c r="AQ7" s="67"/>
      <c r="AR7" s="67"/>
      <c r="AS7" s="89"/>
      <c r="AT7" s="89"/>
      <c r="AU7" s="89"/>
    </row>
    <row r="8" spans="1:47" ht="15.75" customHeight="1" x14ac:dyDescent="0.2">
      <c r="A8" s="107"/>
      <c r="B8" s="193" t="s">
        <v>92</v>
      </c>
      <c r="C8" s="193"/>
      <c r="D8" s="193"/>
      <c r="E8" s="193"/>
      <c r="F8" s="193"/>
      <c r="G8" s="193"/>
      <c r="H8" s="193"/>
      <c r="I8" s="64"/>
      <c r="J8" s="178" t="s">
        <v>10</v>
      </c>
      <c r="K8" s="179"/>
      <c r="L8" s="179"/>
      <c r="M8" s="179"/>
      <c r="N8" s="180"/>
      <c r="O8" s="7"/>
      <c r="P8" s="178" t="s">
        <v>11</v>
      </c>
      <c r="Q8" s="179"/>
      <c r="R8" s="179"/>
      <c r="S8" s="179"/>
      <c r="T8" s="179"/>
      <c r="U8" s="179"/>
      <c r="V8" s="179"/>
      <c r="W8" s="179"/>
      <c r="X8" s="180"/>
      <c r="Y8" s="92"/>
      <c r="Z8" s="171" t="s">
        <v>12</v>
      </c>
      <c r="AA8" s="172"/>
      <c r="AB8" s="172"/>
      <c r="AC8" s="172"/>
      <c r="AD8" s="60"/>
      <c r="AE8" s="112"/>
      <c r="AF8" s="142"/>
      <c r="AG8" s="77"/>
      <c r="AH8" s="33" t="s">
        <v>13</v>
      </c>
      <c r="AI8" s="44">
        <v>830</v>
      </c>
      <c r="AJ8" s="34">
        <v>1100</v>
      </c>
      <c r="AK8" s="113"/>
      <c r="AL8" s="149"/>
      <c r="AM8" s="149"/>
      <c r="AN8" s="149"/>
      <c r="AO8" s="149"/>
      <c r="AP8" s="149"/>
      <c r="AQ8" s="149"/>
      <c r="AR8" s="149"/>
      <c r="AS8" s="89"/>
      <c r="AT8" s="89"/>
      <c r="AU8" s="89"/>
    </row>
    <row r="9" spans="1:47" ht="15.75" customHeight="1" x14ac:dyDescent="0.2">
      <c r="A9" s="68"/>
      <c r="B9" s="118" t="s">
        <v>14</v>
      </c>
      <c r="C9" s="118" t="s">
        <v>15</v>
      </c>
      <c r="D9" s="118" t="s">
        <v>16</v>
      </c>
      <c r="E9" s="118" t="s">
        <v>17</v>
      </c>
      <c r="F9" s="118" t="s">
        <v>18</v>
      </c>
      <c r="G9" s="118" t="s">
        <v>19</v>
      </c>
      <c r="H9" s="118" t="s">
        <v>20</v>
      </c>
      <c r="I9" s="102"/>
      <c r="J9" s="118" t="s">
        <v>21</v>
      </c>
      <c r="K9" s="118" t="s">
        <v>22</v>
      </c>
      <c r="L9" s="118" t="s">
        <v>23</v>
      </c>
      <c r="M9" s="118" t="s">
        <v>24</v>
      </c>
      <c r="N9" s="118" t="s">
        <v>25</v>
      </c>
      <c r="O9" s="102"/>
      <c r="P9" s="154" t="s">
        <v>26</v>
      </c>
      <c r="Q9" s="154"/>
      <c r="R9" s="154"/>
      <c r="S9" s="154" t="s">
        <v>27</v>
      </c>
      <c r="T9" s="154"/>
      <c r="U9" s="154"/>
      <c r="V9" s="154" t="s">
        <v>28</v>
      </c>
      <c r="W9" s="154"/>
      <c r="X9" s="154"/>
      <c r="Y9" s="118" t="s">
        <v>29</v>
      </c>
      <c r="Z9" s="118" t="s">
        <v>22</v>
      </c>
      <c r="AA9" s="118" t="s">
        <v>23</v>
      </c>
      <c r="AB9" s="118" t="s">
        <v>24</v>
      </c>
      <c r="AC9" s="118" t="s">
        <v>25</v>
      </c>
      <c r="AD9" s="118" t="s">
        <v>30</v>
      </c>
      <c r="AE9" s="118" t="s">
        <v>21</v>
      </c>
      <c r="AF9" s="110"/>
      <c r="AG9" s="77"/>
      <c r="AH9" s="22" t="s">
        <v>31</v>
      </c>
      <c r="AI9" s="44">
        <v>1100</v>
      </c>
      <c r="AJ9" s="34">
        <v>1500</v>
      </c>
      <c r="AK9" s="122"/>
      <c r="AL9" s="74"/>
      <c r="AM9" s="74"/>
      <c r="AN9" s="74"/>
      <c r="AO9" s="74"/>
      <c r="AP9" s="74"/>
      <c r="AQ9" s="74"/>
      <c r="AR9" s="74"/>
      <c r="AS9" s="87"/>
      <c r="AT9" s="89"/>
      <c r="AU9" s="89"/>
    </row>
    <row r="10" spans="1:47" ht="14" x14ac:dyDescent="0.2">
      <c r="A10" s="68" t="s">
        <v>32</v>
      </c>
      <c r="B10" s="118" t="s">
        <v>33</v>
      </c>
      <c r="C10" s="8" t="s">
        <v>34</v>
      </c>
      <c r="D10" s="118" t="s">
        <v>35</v>
      </c>
      <c r="E10" s="118" t="s">
        <v>36</v>
      </c>
      <c r="F10" s="118" t="s">
        <v>37</v>
      </c>
      <c r="G10" s="118" t="s">
        <v>37</v>
      </c>
      <c r="H10" s="118" t="s">
        <v>38</v>
      </c>
      <c r="I10" s="102"/>
      <c r="J10" s="118" t="s">
        <v>37</v>
      </c>
      <c r="K10" s="118" t="s">
        <v>37</v>
      </c>
      <c r="L10" s="118" t="s">
        <v>37</v>
      </c>
      <c r="M10" s="118" t="s">
        <v>37</v>
      </c>
      <c r="N10" s="118" t="s">
        <v>37</v>
      </c>
      <c r="O10" s="102"/>
      <c r="P10" s="118" t="s">
        <v>39</v>
      </c>
      <c r="Q10" s="118" t="s">
        <v>40</v>
      </c>
      <c r="R10" s="118" t="s">
        <v>41</v>
      </c>
      <c r="S10" s="118" t="s">
        <v>42</v>
      </c>
      <c r="T10" s="118" t="s">
        <v>40</v>
      </c>
      <c r="U10" s="118" t="s">
        <v>41</v>
      </c>
      <c r="V10" s="118" t="s">
        <v>43</v>
      </c>
      <c r="W10" s="118" t="s">
        <v>40</v>
      </c>
      <c r="X10" s="118" t="s">
        <v>41</v>
      </c>
      <c r="Y10" s="118" t="s">
        <v>35</v>
      </c>
      <c r="Z10" s="118" t="s">
        <v>38</v>
      </c>
      <c r="AA10" s="118" t="s">
        <v>38</v>
      </c>
      <c r="AB10" s="118" t="s">
        <v>38</v>
      </c>
      <c r="AC10" s="118" t="s">
        <v>38</v>
      </c>
      <c r="AD10" s="118" t="s">
        <v>38</v>
      </c>
      <c r="AE10" s="118" t="s">
        <v>44</v>
      </c>
      <c r="AF10" s="21" t="s">
        <v>45</v>
      </c>
      <c r="AG10" s="1"/>
      <c r="AH10" s="5"/>
      <c r="AI10" s="5"/>
      <c r="AJ10" s="38"/>
      <c r="AK10" s="122"/>
      <c r="AL10" s="74"/>
      <c r="AM10" s="74"/>
      <c r="AN10" s="74"/>
      <c r="AO10" s="74"/>
      <c r="AP10" s="74"/>
      <c r="AQ10" s="74"/>
      <c r="AR10" s="74"/>
      <c r="AS10" s="87"/>
      <c r="AT10" s="89"/>
      <c r="AU10" s="89"/>
    </row>
    <row r="11" spans="1:47" x14ac:dyDescent="0.2">
      <c r="A11" s="68"/>
      <c r="B11" s="50"/>
      <c r="C11" s="82"/>
      <c r="D11" s="73"/>
      <c r="E11" s="73"/>
      <c r="F11" s="73"/>
      <c r="G11" s="73"/>
      <c r="H11" s="73"/>
      <c r="I11" s="110"/>
      <c r="J11" s="73"/>
      <c r="K11" s="73"/>
      <c r="L11" s="73"/>
      <c r="M11" s="73"/>
      <c r="N11" s="73"/>
      <c r="O11" s="110"/>
      <c r="P11" s="73"/>
      <c r="Q11" s="73"/>
      <c r="R11" s="73"/>
      <c r="S11" s="73"/>
      <c r="T11" s="73" t="str">
        <f>IF((S11&lt;4),(" "),(1))</f>
        <v xml:space="preserve"> </v>
      </c>
      <c r="U11" s="73" t="str">
        <f t="shared" ref="U11:U39" si="0">+IF((S11&gt;-3),(" "),(1))</f>
        <v xml:space="preserve"> </v>
      </c>
      <c r="V11" s="73"/>
      <c r="W11" s="73" t="str">
        <f>IF((V11&lt;4),(" "),(1))</f>
        <v xml:space="preserve"> </v>
      </c>
      <c r="X11" s="73" t="str">
        <f t="shared" ref="X11:X39" si="1">+IF((V11&gt;-3),(" "),(1))</f>
        <v xml:space="preserve"> </v>
      </c>
      <c r="Y11" s="76"/>
      <c r="Z11" s="30"/>
      <c r="AA11" s="129"/>
      <c r="AB11" s="129"/>
      <c r="AC11" s="129"/>
      <c r="AD11" s="129"/>
      <c r="AE11" s="105"/>
      <c r="AF11" s="11"/>
      <c r="AG11" s="133" t="s">
        <v>13</v>
      </c>
      <c r="AH11" s="80" t="s">
        <v>31</v>
      </c>
      <c r="AI11" s="133" t="s">
        <v>9</v>
      </c>
      <c r="AJ11" s="80" t="s">
        <v>5</v>
      </c>
      <c r="AK11" s="122"/>
      <c r="AL11" s="74"/>
      <c r="AM11" s="74"/>
      <c r="AN11" s="74"/>
      <c r="AO11" s="74"/>
      <c r="AP11" s="74"/>
      <c r="AQ11" s="74"/>
      <c r="AR11" s="74"/>
      <c r="AS11" s="87"/>
      <c r="AT11" s="89"/>
      <c r="AU11" s="89"/>
    </row>
    <row r="12" spans="1:47" ht="14" x14ac:dyDescent="0.2">
      <c r="A12" s="68">
        <v>1</v>
      </c>
      <c r="B12" s="42"/>
      <c r="C12" s="48"/>
      <c r="D12" s="45"/>
      <c r="E12" s="45"/>
      <c r="F12" s="103"/>
      <c r="G12" s="103"/>
      <c r="H12" s="103"/>
      <c r="I12" s="110"/>
      <c r="J12" s="83" t="str">
        <f t="shared" ref="J12:J39" si="2">IF((F12&gt;0),(15+G12),(""))</f>
        <v/>
      </c>
      <c r="K12" s="73" t="str">
        <f t="shared" ref="K12:K39" si="3">+IF(($F12&lt;1),"",+IF(($F12=9),(7-G12),(+IF(($F12=10),(8-G12),(+IF(($F12=11),(8-G12),(+IF(($F12=12),(10-G12),(11-G12)))))))))</f>
        <v/>
      </c>
      <c r="L12" s="73" t="str">
        <f t="shared" ref="L12:L39" si="4">+IF(($F12&lt;1),"",+IF(($F12=9),(13-G12),(+IF(($F12=10),(14-G12),(+IF(($F12=11),(16-G12),(+IF(($F12=12),(18-G12),(19-G12)))))))))</f>
        <v/>
      </c>
      <c r="M12" s="73" t="str">
        <f t="shared" ref="M12:M39" si="5">+IF(($F12&lt;1),"",+IF(($F12=9),(22-G12),(+IF(($F12=10),(24-G12),(+IF(($F12=11),(26-G12),(+IF(($F12=12),(30-G12),(32-G12)))))))))</f>
        <v/>
      </c>
      <c r="N12" s="73" t="str">
        <f t="shared" ref="N12:N39" si="6">+IF(($F12&lt;1),"",+IF(($F12=9),(31-G12),(+IF(($F12=10),(34-G12),(+IF(($F12=11),(37-G12),(+IF(($F12=12),(42-G12),(45-G12)))))))))</f>
        <v/>
      </c>
      <c r="O12" s="110"/>
      <c r="P12" s="73" t="str">
        <f t="shared" ref="P12:P39" si="7">+IF(($H12=""),"",+IF((H12=0),(-J12),(K12)))</f>
        <v/>
      </c>
      <c r="Q12" s="73" t="str">
        <f t="shared" ref="Q12:Q39" si="8">+IF(($P12=""),"",+IF((P12&gt;1),(1),(" ")))</f>
        <v/>
      </c>
      <c r="R12" s="73" t="str">
        <f t="shared" ref="R12:R39" si="9">+IF(($H12=""),"",+IF(($H12=0),1,""))</f>
        <v/>
      </c>
      <c r="S12" s="73" t="str">
        <f t="shared" ref="S12:S39" si="10">+IF(($H12=""),"",(+IF((H12=0),(-J12*3),(+IF((H12=1),((K12*2)-(J12)),((K12*2)+L12))))))</f>
        <v/>
      </c>
      <c r="T12" s="73" t="str">
        <f t="shared" ref="T12:T39" si="11">+IF(($S12=""),"",(+IF((S12&lt;4),(" "),(1))))</f>
        <v/>
      </c>
      <c r="U12" s="73" t="str">
        <f t="shared" si="0"/>
        <v xml:space="preserve"> </v>
      </c>
      <c r="V12" s="73" t="str">
        <f t="shared" ref="V12:V39" si="12">+IF(($H12=""),"",(+IF((H12=0),(-J12*5),(+IF((H12=1),((K12*3)-(J12*2)),+IF((H12=2),((K12*3)+(L12)),((K12*3)+(L12+M12))))))))</f>
        <v/>
      </c>
      <c r="W12" s="73" t="str">
        <f t="shared" ref="W12:W39" si="13">+IF(($H12=""),"",(+IF((V12&lt;4),(" "),(1))))</f>
        <v/>
      </c>
      <c r="X12" s="73" t="str">
        <f t="shared" si="1"/>
        <v xml:space="preserve"> </v>
      </c>
      <c r="Y12" s="110" t="str">
        <f t="shared" ref="Y12:Y39" si="14">IF((D12=""),"",D12)</f>
        <v/>
      </c>
      <c r="Z12" s="73" t="str">
        <f t="shared" ref="Z12:Z39" si="15">+IF(($H12=""),"",(+IF(($H12&gt;0),(1),(0))))</f>
        <v/>
      </c>
      <c r="AA12" s="30" t="str">
        <f t="shared" ref="AA12:AA39" si="16">+IF(($H12=""),"",(+IF(($H12&gt;1),(1),(0))))</f>
        <v/>
      </c>
      <c r="AB12" s="129" t="str">
        <f t="shared" ref="AB12:AB39" si="17">+IF(($H12=""),"",(+IF(($H12&gt;2),(1),(0))))</f>
        <v/>
      </c>
      <c r="AC12" s="129" t="str">
        <f t="shared" ref="AC12:AC39" si="18">+IF(($H12=""),"",(+IF(($H12&gt;3),(1),(0))))</f>
        <v/>
      </c>
      <c r="AD12" s="129" t="str">
        <f t="shared" ref="AD12:AD39" si="19">+IF(($H12=""),"",(+IF(($H12&gt;4),(1),(0))))</f>
        <v/>
      </c>
      <c r="AE12" s="105" t="str">
        <f t="shared" ref="AE12:AE39" si="20">+IF(($H12=""),"",(+IF((H12&gt;0),0,1)))</f>
        <v/>
      </c>
      <c r="AF12" s="53"/>
      <c r="AG12" s="40" t="str">
        <f t="shared" ref="AG12:AG39" si="21">IF(($C12&gt;=$AI$8),IF(($C12&lt;=$AJ$8),$H12,""),"")</f>
        <v/>
      </c>
      <c r="AH12" s="40" t="str">
        <f t="shared" ref="AH12:AH39" si="22">IF(($C12&gt;$AI$9),IF(($C12&lt;=$AJ$9),$H12,""),"")</f>
        <v/>
      </c>
      <c r="AI12" s="40" t="str">
        <f t="shared" ref="AI12:AI39" si="23">IF(($C12&gt;=$AI$7),IF(($C12&lt;$AJ$7),$H12,""),"")</f>
        <v/>
      </c>
      <c r="AJ12" s="40" t="str">
        <f t="shared" ref="AJ12:AJ39" si="24">+IF(($C12=""),"",(+IF(($C12&gt;$AI$6),$H12,+(IF(($C12&lt;$AJ$6),$H12,"")))))</f>
        <v/>
      </c>
      <c r="AK12" s="122"/>
      <c r="AL12" s="74"/>
      <c r="AM12" s="74"/>
      <c r="AN12" s="74"/>
      <c r="AO12" s="74"/>
      <c r="AP12" s="74"/>
      <c r="AQ12" s="74"/>
      <c r="AR12" s="74"/>
      <c r="AS12" s="87"/>
      <c r="AT12" s="89"/>
      <c r="AU12" s="89"/>
    </row>
    <row r="13" spans="1:47" ht="14" x14ac:dyDescent="0.2">
      <c r="A13" s="68">
        <v>2</v>
      </c>
      <c r="B13" s="42"/>
      <c r="C13" s="48"/>
      <c r="D13" s="45"/>
      <c r="E13" s="45"/>
      <c r="F13" s="103"/>
      <c r="G13" s="103"/>
      <c r="H13" s="103"/>
      <c r="I13" s="110"/>
      <c r="J13" s="83" t="str">
        <f t="shared" si="2"/>
        <v/>
      </c>
      <c r="K13" s="73" t="str">
        <f t="shared" si="3"/>
        <v/>
      </c>
      <c r="L13" s="73" t="str">
        <f t="shared" si="4"/>
        <v/>
      </c>
      <c r="M13" s="73" t="str">
        <f t="shared" si="5"/>
        <v/>
      </c>
      <c r="N13" s="73" t="str">
        <f t="shared" si="6"/>
        <v/>
      </c>
      <c r="O13" s="110"/>
      <c r="P13" s="73" t="str">
        <f t="shared" si="7"/>
        <v/>
      </c>
      <c r="Q13" s="73" t="str">
        <f t="shared" si="8"/>
        <v/>
      </c>
      <c r="R13" s="73" t="str">
        <f t="shared" si="9"/>
        <v/>
      </c>
      <c r="S13" s="73" t="str">
        <f t="shared" si="10"/>
        <v/>
      </c>
      <c r="T13" s="73" t="str">
        <f t="shared" si="11"/>
        <v/>
      </c>
      <c r="U13" s="73" t="str">
        <f t="shared" si="0"/>
        <v xml:space="preserve"> </v>
      </c>
      <c r="V13" s="73" t="str">
        <f t="shared" si="12"/>
        <v/>
      </c>
      <c r="W13" s="73" t="str">
        <f t="shared" si="13"/>
        <v/>
      </c>
      <c r="X13" s="73" t="str">
        <f t="shared" si="1"/>
        <v xml:space="preserve"> </v>
      </c>
      <c r="Y13" s="110" t="str">
        <f t="shared" si="14"/>
        <v/>
      </c>
      <c r="Z13" s="73" t="str">
        <f t="shared" si="15"/>
        <v/>
      </c>
      <c r="AA13" s="30" t="str">
        <f t="shared" si="16"/>
        <v/>
      </c>
      <c r="AB13" s="129" t="str">
        <f t="shared" si="17"/>
        <v/>
      </c>
      <c r="AC13" s="129" t="str">
        <f t="shared" si="18"/>
        <v/>
      </c>
      <c r="AD13" s="129" t="str">
        <f t="shared" si="19"/>
        <v/>
      </c>
      <c r="AE13" s="105" t="str">
        <f t="shared" si="20"/>
        <v/>
      </c>
      <c r="AF13" s="53"/>
      <c r="AG13" s="40" t="str">
        <f t="shared" si="21"/>
        <v/>
      </c>
      <c r="AH13" s="40" t="str">
        <f t="shared" si="22"/>
        <v/>
      </c>
      <c r="AI13" s="40" t="str">
        <f t="shared" si="23"/>
        <v/>
      </c>
      <c r="AJ13" s="40" t="str">
        <f t="shared" si="24"/>
        <v/>
      </c>
      <c r="AK13" s="122"/>
      <c r="AL13" s="74"/>
      <c r="AM13" s="74"/>
      <c r="AN13" s="74"/>
      <c r="AO13" s="74"/>
      <c r="AP13" s="74"/>
      <c r="AQ13" s="74"/>
      <c r="AR13" s="74"/>
      <c r="AS13" s="87"/>
      <c r="AT13" s="89"/>
      <c r="AU13" s="89"/>
    </row>
    <row r="14" spans="1:47" ht="14" x14ac:dyDescent="0.2">
      <c r="A14" s="68">
        <v>3</v>
      </c>
      <c r="B14" s="42"/>
      <c r="C14" s="48"/>
      <c r="D14" s="45"/>
      <c r="E14" s="45"/>
      <c r="F14" s="103"/>
      <c r="G14" s="103"/>
      <c r="H14" s="103"/>
      <c r="I14" s="110"/>
      <c r="J14" s="83" t="str">
        <f t="shared" si="2"/>
        <v/>
      </c>
      <c r="K14" s="73" t="str">
        <f t="shared" si="3"/>
        <v/>
      </c>
      <c r="L14" s="73" t="str">
        <f t="shared" si="4"/>
        <v/>
      </c>
      <c r="M14" s="73" t="str">
        <f t="shared" si="5"/>
        <v/>
      </c>
      <c r="N14" s="73" t="str">
        <f t="shared" si="6"/>
        <v/>
      </c>
      <c r="O14" s="110"/>
      <c r="P14" s="73" t="str">
        <f t="shared" si="7"/>
        <v/>
      </c>
      <c r="Q14" s="73" t="str">
        <f t="shared" si="8"/>
        <v/>
      </c>
      <c r="R14" s="73" t="str">
        <f t="shared" si="9"/>
        <v/>
      </c>
      <c r="S14" s="73" t="str">
        <f t="shared" si="10"/>
        <v/>
      </c>
      <c r="T14" s="73" t="str">
        <f t="shared" si="11"/>
        <v/>
      </c>
      <c r="U14" s="73" t="str">
        <f t="shared" si="0"/>
        <v xml:space="preserve"> </v>
      </c>
      <c r="V14" s="73" t="str">
        <f t="shared" si="12"/>
        <v/>
      </c>
      <c r="W14" s="73" t="str">
        <f t="shared" si="13"/>
        <v/>
      </c>
      <c r="X14" s="73" t="str">
        <f t="shared" si="1"/>
        <v xml:space="preserve"> </v>
      </c>
      <c r="Y14" s="110" t="str">
        <f t="shared" si="14"/>
        <v/>
      </c>
      <c r="Z14" s="73" t="str">
        <f t="shared" si="15"/>
        <v/>
      </c>
      <c r="AA14" s="30" t="str">
        <f t="shared" si="16"/>
        <v/>
      </c>
      <c r="AB14" s="129" t="str">
        <f t="shared" si="17"/>
        <v/>
      </c>
      <c r="AC14" s="129" t="str">
        <f t="shared" si="18"/>
        <v/>
      </c>
      <c r="AD14" s="129" t="str">
        <f t="shared" si="19"/>
        <v/>
      </c>
      <c r="AE14" s="105" t="str">
        <f t="shared" si="20"/>
        <v/>
      </c>
      <c r="AF14" s="53"/>
      <c r="AG14" s="40" t="str">
        <f t="shared" si="21"/>
        <v/>
      </c>
      <c r="AH14" s="40" t="str">
        <f t="shared" si="22"/>
        <v/>
      </c>
      <c r="AI14" s="40" t="str">
        <f t="shared" si="23"/>
        <v/>
      </c>
      <c r="AJ14" s="40" t="str">
        <f t="shared" si="24"/>
        <v/>
      </c>
      <c r="AK14" s="122"/>
      <c r="AL14" s="74"/>
      <c r="AM14" s="74"/>
      <c r="AN14" s="74"/>
      <c r="AO14" s="74"/>
      <c r="AP14" s="74"/>
      <c r="AQ14" s="74"/>
      <c r="AR14" s="74"/>
      <c r="AS14" s="87"/>
      <c r="AT14" s="89"/>
      <c r="AU14" s="89"/>
    </row>
    <row r="15" spans="1:47" ht="14" x14ac:dyDescent="0.2">
      <c r="A15" s="68">
        <v>4</v>
      </c>
      <c r="B15" s="42"/>
      <c r="C15" s="48"/>
      <c r="D15" s="45"/>
      <c r="E15" s="45"/>
      <c r="F15" s="103"/>
      <c r="G15" s="103"/>
      <c r="H15" s="103"/>
      <c r="I15" s="110"/>
      <c r="J15" s="83" t="str">
        <f t="shared" si="2"/>
        <v/>
      </c>
      <c r="K15" s="73" t="str">
        <f t="shared" si="3"/>
        <v/>
      </c>
      <c r="L15" s="73" t="str">
        <f t="shared" si="4"/>
        <v/>
      </c>
      <c r="M15" s="73" t="str">
        <f t="shared" si="5"/>
        <v/>
      </c>
      <c r="N15" s="73" t="str">
        <f t="shared" si="6"/>
        <v/>
      </c>
      <c r="O15" s="110"/>
      <c r="P15" s="73" t="str">
        <f t="shared" si="7"/>
        <v/>
      </c>
      <c r="Q15" s="73" t="str">
        <f t="shared" si="8"/>
        <v/>
      </c>
      <c r="R15" s="73" t="str">
        <f t="shared" si="9"/>
        <v/>
      </c>
      <c r="S15" s="73" t="str">
        <f t="shared" si="10"/>
        <v/>
      </c>
      <c r="T15" s="73" t="str">
        <f t="shared" si="11"/>
        <v/>
      </c>
      <c r="U15" s="73" t="str">
        <f t="shared" si="0"/>
        <v xml:space="preserve"> </v>
      </c>
      <c r="V15" s="73" t="str">
        <f t="shared" si="12"/>
        <v/>
      </c>
      <c r="W15" s="73" t="str">
        <f t="shared" si="13"/>
        <v/>
      </c>
      <c r="X15" s="73" t="str">
        <f t="shared" si="1"/>
        <v xml:space="preserve"> </v>
      </c>
      <c r="Y15" s="110" t="str">
        <f t="shared" si="14"/>
        <v/>
      </c>
      <c r="Z15" s="73" t="str">
        <f t="shared" si="15"/>
        <v/>
      </c>
      <c r="AA15" s="30" t="str">
        <f t="shared" si="16"/>
        <v/>
      </c>
      <c r="AB15" s="129" t="str">
        <f t="shared" si="17"/>
        <v/>
      </c>
      <c r="AC15" s="129" t="str">
        <f t="shared" si="18"/>
        <v/>
      </c>
      <c r="AD15" s="129" t="str">
        <f t="shared" si="19"/>
        <v/>
      </c>
      <c r="AE15" s="105" t="str">
        <f t="shared" si="20"/>
        <v/>
      </c>
      <c r="AF15" s="14"/>
      <c r="AG15" s="40" t="str">
        <f t="shared" si="21"/>
        <v/>
      </c>
      <c r="AH15" s="40" t="str">
        <f t="shared" si="22"/>
        <v/>
      </c>
      <c r="AI15" s="40" t="str">
        <f t="shared" si="23"/>
        <v/>
      </c>
      <c r="AJ15" s="40" t="str">
        <f t="shared" si="24"/>
        <v/>
      </c>
      <c r="AK15" s="122"/>
      <c r="AL15" s="74"/>
      <c r="AM15" s="74"/>
      <c r="AN15" s="74"/>
      <c r="AO15" s="74"/>
      <c r="AP15" s="74"/>
      <c r="AQ15" s="74"/>
      <c r="AR15" s="74"/>
      <c r="AS15" s="87"/>
      <c r="AT15" s="89"/>
      <c r="AU15" s="89"/>
    </row>
    <row r="16" spans="1:47" ht="14" x14ac:dyDescent="0.2">
      <c r="A16" s="68">
        <v>5</v>
      </c>
      <c r="B16" s="42"/>
      <c r="C16" s="48"/>
      <c r="D16" s="45"/>
      <c r="E16" s="45"/>
      <c r="F16" s="103"/>
      <c r="G16" s="103"/>
      <c r="H16" s="103"/>
      <c r="I16" s="110"/>
      <c r="J16" s="83" t="str">
        <f t="shared" si="2"/>
        <v/>
      </c>
      <c r="K16" s="73" t="str">
        <f t="shared" si="3"/>
        <v/>
      </c>
      <c r="L16" s="73" t="str">
        <f t="shared" si="4"/>
        <v/>
      </c>
      <c r="M16" s="73" t="str">
        <f t="shared" si="5"/>
        <v/>
      </c>
      <c r="N16" s="73" t="str">
        <f t="shared" si="6"/>
        <v/>
      </c>
      <c r="O16" s="110"/>
      <c r="P16" s="73" t="str">
        <f t="shared" si="7"/>
        <v/>
      </c>
      <c r="Q16" s="73" t="str">
        <f t="shared" si="8"/>
        <v/>
      </c>
      <c r="R16" s="73" t="str">
        <f t="shared" si="9"/>
        <v/>
      </c>
      <c r="S16" s="73" t="str">
        <f t="shared" si="10"/>
        <v/>
      </c>
      <c r="T16" s="73" t="str">
        <f t="shared" si="11"/>
        <v/>
      </c>
      <c r="U16" s="73" t="str">
        <f t="shared" si="0"/>
        <v xml:space="preserve"> </v>
      </c>
      <c r="V16" s="73" t="str">
        <f t="shared" si="12"/>
        <v/>
      </c>
      <c r="W16" s="73" t="str">
        <f t="shared" si="13"/>
        <v/>
      </c>
      <c r="X16" s="73" t="str">
        <f t="shared" si="1"/>
        <v xml:space="preserve"> </v>
      </c>
      <c r="Y16" s="110" t="str">
        <f t="shared" si="14"/>
        <v/>
      </c>
      <c r="Z16" s="73" t="str">
        <f t="shared" si="15"/>
        <v/>
      </c>
      <c r="AA16" s="30" t="str">
        <f t="shared" si="16"/>
        <v/>
      </c>
      <c r="AB16" s="129" t="str">
        <f t="shared" si="17"/>
        <v/>
      </c>
      <c r="AC16" s="129" t="str">
        <f t="shared" si="18"/>
        <v/>
      </c>
      <c r="AD16" s="129" t="str">
        <f t="shared" si="19"/>
        <v/>
      </c>
      <c r="AE16" s="105" t="str">
        <f t="shared" si="20"/>
        <v/>
      </c>
      <c r="AF16" s="14"/>
      <c r="AG16" s="40" t="str">
        <f t="shared" si="21"/>
        <v/>
      </c>
      <c r="AH16" s="40" t="str">
        <f t="shared" si="22"/>
        <v/>
      </c>
      <c r="AI16" s="40" t="str">
        <f t="shared" si="23"/>
        <v/>
      </c>
      <c r="AJ16" s="40" t="str">
        <f t="shared" si="24"/>
        <v/>
      </c>
      <c r="AK16" s="122"/>
      <c r="AL16" s="74"/>
      <c r="AM16" s="74"/>
      <c r="AN16" s="74"/>
      <c r="AO16" s="74"/>
      <c r="AP16" s="74"/>
      <c r="AQ16" s="74"/>
      <c r="AR16" s="74"/>
      <c r="AS16" s="87"/>
      <c r="AT16" s="89"/>
      <c r="AU16" s="89"/>
    </row>
    <row r="17" spans="1:47" ht="14" x14ac:dyDescent="0.2">
      <c r="A17" s="68">
        <v>6</v>
      </c>
      <c r="B17" s="42"/>
      <c r="C17" s="48"/>
      <c r="D17" s="45"/>
      <c r="E17" s="45"/>
      <c r="F17" s="103"/>
      <c r="G17" s="103"/>
      <c r="H17" s="103"/>
      <c r="I17" s="110"/>
      <c r="J17" s="83" t="str">
        <f t="shared" si="2"/>
        <v/>
      </c>
      <c r="K17" s="73" t="str">
        <f t="shared" si="3"/>
        <v/>
      </c>
      <c r="L17" s="73" t="str">
        <f t="shared" si="4"/>
        <v/>
      </c>
      <c r="M17" s="73" t="str">
        <f t="shared" si="5"/>
        <v/>
      </c>
      <c r="N17" s="73" t="str">
        <f t="shared" si="6"/>
        <v/>
      </c>
      <c r="O17" s="110"/>
      <c r="P17" s="73" t="str">
        <f t="shared" si="7"/>
        <v/>
      </c>
      <c r="Q17" s="73" t="str">
        <f t="shared" si="8"/>
        <v/>
      </c>
      <c r="R17" s="73" t="str">
        <f t="shared" si="9"/>
        <v/>
      </c>
      <c r="S17" s="73" t="str">
        <f t="shared" si="10"/>
        <v/>
      </c>
      <c r="T17" s="73" t="str">
        <f t="shared" si="11"/>
        <v/>
      </c>
      <c r="U17" s="73" t="str">
        <f t="shared" si="0"/>
        <v xml:space="preserve"> </v>
      </c>
      <c r="V17" s="73" t="str">
        <f t="shared" si="12"/>
        <v/>
      </c>
      <c r="W17" s="73" t="str">
        <f t="shared" si="13"/>
        <v/>
      </c>
      <c r="X17" s="73" t="str">
        <f t="shared" si="1"/>
        <v xml:space="preserve"> </v>
      </c>
      <c r="Y17" s="110" t="str">
        <f t="shared" si="14"/>
        <v/>
      </c>
      <c r="Z17" s="73" t="str">
        <f t="shared" si="15"/>
        <v/>
      </c>
      <c r="AA17" s="30" t="str">
        <f t="shared" si="16"/>
        <v/>
      </c>
      <c r="AB17" s="129" t="str">
        <f t="shared" si="17"/>
        <v/>
      </c>
      <c r="AC17" s="129" t="str">
        <f t="shared" si="18"/>
        <v/>
      </c>
      <c r="AD17" s="129" t="str">
        <f t="shared" si="19"/>
        <v/>
      </c>
      <c r="AE17" s="105" t="str">
        <f t="shared" si="20"/>
        <v/>
      </c>
      <c r="AF17" s="14"/>
      <c r="AG17" s="40" t="str">
        <f t="shared" si="21"/>
        <v/>
      </c>
      <c r="AH17" s="40" t="str">
        <f t="shared" si="22"/>
        <v/>
      </c>
      <c r="AI17" s="40" t="str">
        <f t="shared" si="23"/>
        <v/>
      </c>
      <c r="AJ17" s="40" t="str">
        <f t="shared" si="24"/>
        <v/>
      </c>
      <c r="AK17" s="122"/>
      <c r="AL17" s="74"/>
      <c r="AM17" s="74"/>
      <c r="AN17" s="74"/>
      <c r="AO17" s="74"/>
      <c r="AP17" s="74"/>
      <c r="AQ17" s="74"/>
      <c r="AR17" s="74"/>
      <c r="AS17" s="87"/>
      <c r="AT17" s="89"/>
      <c r="AU17" s="89"/>
    </row>
    <row r="18" spans="1:47" ht="14" x14ac:dyDescent="0.2">
      <c r="A18" s="68">
        <v>7</v>
      </c>
      <c r="B18" s="42"/>
      <c r="C18" s="48"/>
      <c r="D18" s="45"/>
      <c r="E18" s="45"/>
      <c r="F18" s="103"/>
      <c r="G18" s="103"/>
      <c r="H18" s="103"/>
      <c r="I18" s="110"/>
      <c r="J18" s="83" t="str">
        <f t="shared" si="2"/>
        <v/>
      </c>
      <c r="K18" s="73" t="str">
        <f t="shared" si="3"/>
        <v/>
      </c>
      <c r="L18" s="73" t="str">
        <f t="shared" si="4"/>
        <v/>
      </c>
      <c r="M18" s="73" t="str">
        <f t="shared" si="5"/>
        <v/>
      </c>
      <c r="N18" s="73" t="str">
        <f t="shared" si="6"/>
        <v/>
      </c>
      <c r="O18" s="110"/>
      <c r="P18" s="73" t="str">
        <f t="shared" si="7"/>
        <v/>
      </c>
      <c r="Q18" s="73" t="str">
        <f t="shared" si="8"/>
        <v/>
      </c>
      <c r="R18" s="73" t="str">
        <f t="shared" si="9"/>
        <v/>
      </c>
      <c r="S18" s="73" t="str">
        <f t="shared" si="10"/>
        <v/>
      </c>
      <c r="T18" s="73" t="str">
        <f t="shared" si="11"/>
        <v/>
      </c>
      <c r="U18" s="73" t="str">
        <f t="shared" si="0"/>
        <v xml:space="preserve"> </v>
      </c>
      <c r="V18" s="73" t="str">
        <f t="shared" si="12"/>
        <v/>
      </c>
      <c r="W18" s="73" t="str">
        <f t="shared" si="13"/>
        <v/>
      </c>
      <c r="X18" s="73" t="str">
        <f t="shared" si="1"/>
        <v xml:space="preserve"> </v>
      </c>
      <c r="Y18" s="110" t="str">
        <f t="shared" si="14"/>
        <v/>
      </c>
      <c r="Z18" s="73" t="str">
        <f t="shared" si="15"/>
        <v/>
      </c>
      <c r="AA18" s="30" t="str">
        <f t="shared" si="16"/>
        <v/>
      </c>
      <c r="AB18" s="129" t="str">
        <f t="shared" si="17"/>
        <v/>
      </c>
      <c r="AC18" s="129" t="str">
        <f t="shared" si="18"/>
        <v/>
      </c>
      <c r="AD18" s="129" t="str">
        <f t="shared" si="19"/>
        <v/>
      </c>
      <c r="AE18" s="105" t="str">
        <f t="shared" si="20"/>
        <v/>
      </c>
      <c r="AF18" s="14"/>
      <c r="AG18" s="40" t="str">
        <f t="shared" si="21"/>
        <v/>
      </c>
      <c r="AH18" s="40" t="str">
        <f t="shared" si="22"/>
        <v/>
      </c>
      <c r="AI18" s="40" t="str">
        <f t="shared" si="23"/>
        <v/>
      </c>
      <c r="AJ18" s="40" t="str">
        <f t="shared" si="24"/>
        <v/>
      </c>
      <c r="AK18" s="122"/>
      <c r="AL18" s="74"/>
      <c r="AM18" s="74"/>
      <c r="AN18" s="74"/>
      <c r="AO18" s="74"/>
      <c r="AP18" s="74"/>
      <c r="AQ18" s="74"/>
      <c r="AR18" s="74"/>
      <c r="AS18" s="87"/>
      <c r="AT18" s="89"/>
      <c r="AU18" s="89"/>
    </row>
    <row r="19" spans="1:47" ht="14" x14ac:dyDescent="0.2">
      <c r="A19" s="68">
        <v>8</v>
      </c>
      <c r="B19" s="42"/>
      <c r="C19" s="48"/>
      <c r="D19" s="45"/>
      <c r="E19" s="45"/>
      <c r="F19" s="103"/>
      <c r="G19" s="103"/>
      <c r="H19" s="103"/>
      <c r="I19" s="110"/>
      <c r="J19" s="83" t="str">
        <f t="shared" si="2"/>
        <v/>
      </c>
      <c r="K19" s="73" t="str">
        <f t="shared" si="3"/>
        <v/>
      </c>
      <c r="L19" s="73" t="str">
        <f t="shared" si="4"/>
        <v/>
      </c>
      <c r="M19" s="73" t="str">
        <f t="shared" si="5"/>
        <v/>
      </c>
      <c r="N19" s="73" t="str">
        <f t="shared" si="6"/>
        <v/>
      </c>
      <c r="O19" s="110"/>
      <c r="P19" s="73" t="str">
        <f t="shared" si="7"/>
        <v/>
      </c>
      <c r="Q19" s="73" t="str">
        <f t="shared" si="8"/>
        <v/>
      </c>
      <c r="R19" s="73" t="str">
        <f t="shared" si="9"/>
        <v/>
      </c>
      <c r="S19" s="73" t="str">
        <f t="shared" si="10"/>
        <v/>
      </c>
      <c r="T19" s="73" t="str">
        <f t="shared" si="11"/>
        <v/>
      </c>
      <c r="U19" s="73" t="str">
        <f t="shared" si="0"/>
        <v xml:space="preserve"> </v>
      </c>
      <c r="V19" s="73" t="str">
        <f t="shared" si="12"/>
        <v/>
      </c>
      <c r="W19" s="73" t="str">
        <f t="shared" si="13"/>
        <v/>
      </c>
      <c r="X19" s="73" t="str">
        <f t="shared" si="1"/>
        <v xml:space="preserve"> </v>
      </c>
      <c r="Y19" s="110" t="str">
        <f t="shared" si="14"/>
        <v/>
      </c>
      <c r="Z19" s="73" t="str">
        <f t="shared" si="15"/>
        <v/>
      </c>
      <c r="AA19" s="30" t="str">
        <f t="shared" si="16"/>
        <v/>
      </c>
      <c r="AB19" s="129" t="str">
        <f t="shared" si="17"/>
        <v/>
      </c>
      <c r="AC19" s="129" t="str">
        <f t="shared" si="18"/>
        <v/>
      </c>
      <c r="AD19" s="129" t="str">
        <f t="shared" si="19"/>
        <v/>
      </c>
      <c r="AE19" s="105" t="str">
        <f t="shared" si="20"/>
        <v/>
      </c>
      <c r="AF19" s="14"/>
      <c r="AG19" s="40" t="str">
        <f t="shared" si="21"/>
        <v/>
      </c>
      <c r="AH19" s="40" t="str">
        <f t="shared" si="22"/>
        <v/>
      </c>
      <c r="AI19" s="40" t="str">
        <f t="shared" si="23"/>
        <v/>
      </c>
      <c r="AJ19" s="40" t="str">
        <f t="shared" si="24"/>
        <v/>
      </c>
      <c r="AK19" s="122"/>
      <c r="AL19" s="74"/>
      <c r="AM19" s="74"/>
      <c r="AN19" s="74"/>
      <c r="AO19" s="74"/>
      <c r="AP19" s="74"/>
      <c r="AQ19" s="74"/>
      <c r="AR19" s="74"/>
      <c r="AS19" s="87"/>
      <c r="AT19" s="89"/>
      <c r="AU19" s="89"/>
    </row>
    <row r="20" spans="1:47" ht="14" x14ac:dyDescent="0.2">
      <c r="A20" s="68">
        <v>9</v>
      </c>
      <c r="B20" s="42"/>
      <c r="C20" s="48"/>
      <c r="D20" s="45"/>
      <c r="E20" s="45"/>
      <c r="F20" s="103"/>
      <c r="G20" s="103"/>
      <c r="H20" s="103"/>
      <c r="I20" s="110"/>
      <c r="J20" s="83" t="str">
        <f t="shared" si="2"/>
        <v/>
      </c>
      <c r="K20" s="73" t="str">
        <f t="shared" si="3"/>
        <v/>
      </c>
      <c r="L20" s="73" t="str">
        <f t="shared" si="4"/>
        <v/>
      </c>
      <c r="M20" s="73" t="str">
        <f t="shared" si="5"/>
        <v/>
      </c>
      <c r="N20" s="73" t="str">
        <f t="shared" si="6"/>
        <v/>
      </c>
      <c r="O20" s="110"/>
      <c r="P20" s="73" t="str">
        <f t="shared" si="7"/>
        <v/>
      </c>
      <c r="Q20" s="73" t="str">
        <f t="shared" si="8"/>
        <v/>
      </c>
      <c r="R20" s="73" t="str">
        <f t="shared" si="9"/>
        <v/>
      </c>
      <c r="S20" s="73" t="str">
        <f t="shared" si="10"/>
        <v/>
      </c>
      <c r="T20" s="73" t="str">
        <f t="shared" si="11"/>
        <v/>
      </c>
      <c r="U20" s="73" t="str">
        <f t="shared" si="0"/>
        <v xml:space="preserve"> </v>
      </c>
      <c r="V20" s="73" t="str">
        <f t="shared" si="12"/>
        <v/>
      </c>
      <c r="W20" s="73" t="str">
        <f t="shared" si="13"/>
        <v/>
      </c>
      <c r="X20" s="73" t="str">
        <f t="shared" si="1"/>
        <v xml:space="preserve"> </v>
      </c>
      <c r="Y20" s="110" t="str">
        <f t="shared" si="14"/>
        <v/>
      </c>
      <c r="Z20" s="73" t="str">
        <f t="shared" si="15"/>
        <v/>
      </c>
      <c r="AA20" s="30" t="str">
        <f t="shared" si="16"/>
        <v/>
      </c>
      <c r="AB20" s="129" t="str">
        <f t="shared" si="17"/>
        <v/>
      </c>
      <c r="AC20" s="129" t="str">
        <f t="shared" si="18"/>
        <v/>
      </c>
      <c r="AD20" s="129" t="str">
        <f t="shared" si="19"/>
        <v/>
      </c>
      <c r="AE20" s="105" t="str">
        <f t="shared" si="20"/>
        <v/>
      </c>
      <c r="AF20" s="14"/>
      <c r="AG20" s="40" t="str">
        <f t="shared" si="21"/>
        <v/>
      </c>
      <c r="AH20" s="40" t="str">
        <f t="shared" si="22"/>
        <v/>
      </c>
      <c r="AI20" s="40" t="str">
        <f t="shared" si="23"/>
        <v/>
      </c>
      <c r="AJ20" s="40" t="str">
        <f t="shared" si="24"/>
        <v/>
      </c>
      <c r="AK20" s="122"/>
      <c r="AL20" s="74"/>
      <c r="AM20" s="74"/>
      <c r="AN20" s="74"/>
      <c r="AO20" s="74"/>
      <c r="AP20" s="74"/>
      <c r="AQ20" s="74"/>
      <c r="AR20" s="74"/>
      <c r="AS20" s="87"/>
      <c r="AT20" s="89"/>
      <c r="AU20" s="89"/>
    </row>
    <row r="21" spans="1:47" ht="14" x14ac:dyDescent="0.2">
      <c r="A21" s="68">
        <v>10</v>
      </c>
      <c r="B21" s="42"/>
      <c r="C21" s="48"/>
      <c r="D21" s="45"/>
      <c r="E21" s="45"/>
      <c r="F21" s="103"/>
      <c r="G21" s="103"/>
      <c r="H21" s="103"/>
      <c r="I21" s="110"/>
      <c r="J21" s="83" t="str">
        <f t="shared" si="2"/>
        <v/>
      </c>
      <c r="K21" s="73" t="str">
        <f t="shared" si="3"/>
        <v/>
      </c>
      <c r="L21" s="73" t="str">
        <f t="shared" si="4"/>
        <v/>
      </c>
      <c r="M21" s="73" t="str">
        <f t="shared" si="5"/>
        <v/>
      </c>
      <c r="N21" s="73" t="str">
        <f t="shared" si="6"/>
        <v/>
      </c>
      <c r="O21" s="110"/>
      <c r="P21" s="73" t="str">
        <f t="shared" si="7"/>
        <v/>
      </c>
      <c r="Q21" s="73" t="str">
        <f t="shared" si="8"/>
        <v/>
      </c>
      <c r="R21" s="73" t="str">
        <f t="shared" si="9"/>
        <v/>
      </c>
      <c r="S21" s="73" t="str">
        <f t="shared" si="10"/>
        <v/>
      </c>
      <c r="T21" s="73" t="str">
        <f t="shared" si="11"/>
        <v/>
      </c>
      <c r="U21" s="73" t="str">
        <f t="shared" si="0"/>
        <v xml:space="preserve"> </v>
      </c>
      <c r="V21" s="73" t="str">
        <f t="shared" si="12"/>
        <v/>
      </c>
      <c r="W21" s="73" t="str">
        <f t="shared" si="13"/>
        <v/>
      </c>
      <c r="X21" s="73" t="str">
        <f t="shared" si="1"/>
        <v xml:space="preserve"> </v>
      </c>
      <c r="Y21" s="110" t="str">
        <f t="shared" si="14"/>
        <v/>
      </c>
      <c r="Z21" s="73" t="str">
        <f t="shared" si="15"/>
        <v/>
      </c>
      <c r="AA21" s="30" t="str">
        <f t="shared" si="16"/>
        <v/>
      </c>
      <c r="AB21" s="129" t="str">
        <f t="shared" si="17"/>
        <v/>
      </c>
      <c r="AC21" s="129" t="str">
        <f t="shared" si="18"/>
        <v/>
      </c>
      <c r="AD21" s="129" t="str">
        <f t="shared" si="19"/>
        <v/>
      </c>
      <c r="AE21" s="105" t="str">
        <f t="shared" si="20"/>
        <v/>
      </c>
      <c r="AF21" s="14"/>
      <c r="AG21" s="40" t="str">
        <f t="shared" si="21"/>
        <v/>
      </c>
      <c r="AH21" s="40" t="str">
        <f t="shared" si="22"/>
        <v/>
      </c>
      <c r="AI21" s="40" t="str">
        <f t="shared" si="23"/>
        <v/>
      </c>
      <c r="AJ21" s="40" t="str">
        <f t="shared" si="24"/>
        <v/>
      </c>
      <c r="AK21" s="122"/>
      <c r="AL21" s="74"/>
      <c r="AM21" s="74"/>
      <c r="AN21" s="74"/>
      <c r="AO21" s="74"/>
      <c r="AP21" s="74"/>
      <c r="AQ21" s="74"/>
      <c r="AR21" s="74"/>
      <c r="AS21" s="87"/>
      <c r="AT21" s="89"/>
      <c r="AU21" s="89"/>
    </row>
    <row r="22" spans="1:47" ht="14" x14ac:dyDescent="0.2">
      <c r="A22" s="68">
        <v>11</v>
      </c>
      <c r="B22" s="42"/>
      <c r="C22" s="48"/>
      <c r="D22" s="45"/>
      <c r="E22" s="45"/>
      <c r="F22" s="103"/>
      <c r="G22" s="103"/>
      <c r="H22" s="103"/>
      <c r="I22" s="110"/>
      <c r="J22" s="83" t="str">
        <f t="shared" si="2"/>
        <v/>
      </c>
      <c r="K22" s="73" t="str">
        <f t="shared" si="3"/>
        <v/>
      </c>
      <c r="L22" s="73" t="str">
        <f t="shared" si="4"/>
        <v/>
      </c>
      <c r="M22" s="73" t="str">
        <f t="shared" si="5"/>
        <v/>
      </c>
      <c r="N22" s="73" t="str">
        <f t="shared" si="6"/>
        <v/>
      </c>
      <c r="O22" s="110"/>
      <c r="P22" s="73" t="str">
        <f t="shared" si="7"/>
        <v/>
      </c>
      <c r="Q22" s="73" t="str">
        <f t="shared" si="8"/>
        <v/>
      </c>
      <c r="R22" s="73" t="str">
        <f t="shared" si="9"/>
        <v/>
      </c>
      <c r="S22" s="73" t="str">
        <f t="shared" si="10"/>
        <v/>
      </c>
      <c r="T22" s="73" t="str">
        <f t="shared" si="11"/>
        <v/>
      </c>
      <c r="U22" s="73" t="str">
        <f t="shared" si="0"/>
        <v xml:space="preserve"> </v>
      </c>
      <c r="V22" s="73" t="str">
        <f t="shared" si="12"/>
        <v/>
      </c>
      <c r="W22" s="73" t="str">
        <f t="shared" si="13"/>
        <v/>
      </c>
      <c r="X22" s="73" t="str">
        <f t="shared" si="1"/>
        <v xml:space="preserve"> </v>
      </c>
      <c r="Y22" s="110" t="str">
        <f t="shared" si="14"/>
        <v/>
      </c>
      <c r="Z22" s="73" t="str">
        <f t="shared" si="15"/>
        <v/>
      </c>
      <c r="AA22" s="30" t="str">
        <f t="shared" si="16"/>
        <v/>
      </c>
      <c r="AB22" s="129" t="str">
        <f t="shared" si="17"/>
        <v/>
      </c>
      <c r="AC22" s="129" t="str">
        <f t="shared" si="18"/>
        <v/>
      </c>
      <c r="AD22" s="129" t="str">
        <f t="shared" si="19"/>
        <v/>
      </c>
      <c r="AE22" s="105" t="str">
        <f t="shared" si="20"/>
        <v/>
      </c>
      <c r="AF22" s="14"/>
      <c r="AG22" s="40" t="str">
        <f t="shared" si="21"/>
        <v/>
      </c>
      <c r="AH22" s="40" t="str">
        <f t="shared" si="22"/>
        <v/>
      </c>
      <c r="AI22" s="40" t="str">
        <f t="shared" si="23"/>
        <v/>
      </c>
      <c r="AJ22" s="40" t="str">
        <f t="shared" si="24"/>
        <v/>
      </c>
      <c r="AK22" s="122"/>
      <c r="AL22" s="74"/>
      <c r="AM22" s="74"/>
      <c r="AN22" s="74"/>
      <c r="AO22" s="74"/>
      <c r="AP22" s="74"/>
      <c r="AQ22" s="74"/>
      <c r="AR22" s="74"/>
      <c r="AS22" s="87"/>
      <c r="AT22" s="89"/>
      <c r="AU22" s="89"/>
    </row>
    <row r="23" spans="1:47" ht="14" x14ac:dyDescent="0.2">
      <c r="A23" s="68">
        <v>12</v>
      </c>
      <c r="B23" s="42"/>
      <c r="C23" s="48"/>
      <c r="D23" s="45"/>
      <c r="E23" s="45"/>
      <c r="F23" s="103"/>
      <c r="G23" s="103"/>
      <c r="H23" s="103"/>
      <c r="I23" s="110"/>
      <c r="J23" s="83" t="str">
        <f t="shared" si="2"/>
        <v/>
      </c>
      <c r="K23" s="73" t="str">
        <f t="shared" si="3"/>
        <v/>
      </c>
      <c r="L23" s="73" t="str">
        <f t="shared" si="4"/>
        <v/>
      </c>
      <c r="M23" s="73" t="str">
        <f t="shared" si="5"/>
        <v/>
      </c>
      <c r="N23" s="73" t="str">
        <f t="shared" si="6"/>
        <v/>
      </c>
      <c r="O23" s="110"/>
      <c r="P23" s="73" t="str">
        <f t="shared" si="7"/>
        <v/>
      </c>
      <c r="Q23" s="73" t="str">
        <f t="shared" si="8"/>
        <v/>
      </c>
      <c r="R23" s="73" t="str">
        <f t="shared" si="9"/>
        <v/>
      </c>
      <c r="S23" s="73" t="str">
        <f t="shared" si="10"/>
        <v/>
      </c>
      <c r="T23" s="73" t="str">
        <f t="shared" si="11"/>
        <v/>
      </c>
      <c r="U23" s="73" t="str">
        <f t="shared" si="0"/>
        <v xml:space="preserve"> </v>
      </c>
      <c r="V23" s="73" t="str">
        <f t="shared" si="12"/>
        <v/>
      </c>
      <c r="W23" s="73" t="str">
        <f t="shared" si="13"/>
        <v/>
      </c>
      <c r="X23" s="73" t="str">
        <f t="shared" si="1"/>
        <v xml:space="preserve"> </v>
      </c>
      <c r="Y23" s="110" t="str">
        <f t="shared" si="14"/>
        <v/>
      </c>
      <c r="Z23" s="73" t="str">
        <f t="shared" si="15"/>
        <v/>
      </c>
      <c r="AA23" s="30" t="str">
        <f t="shared" si="16"/>
        <v/>
      </c>
      <c r="AB23" s="129" t="str">
        <f t="shared" si="17"/>
        <v/>
      </c>
      <c r="AC23" s="129" t="str">
        <f t="shared" si="18"/>
        <v/>
      </c>
      <c r="AD23" s="129" t="str">
        <f t="shared" si="19"/>
        <v/>
      </c>
      <c r="AE23" s="105" t="str">
        <f t="shared" si="20"/>
        <v/>
      </c>
      <c r="AF23" s="14"/>
      <c r="AG23" s="40" t="str">
        <f t="shared" si="21"/>
        <v/>
      </c>
      <c r="AH23" s="40" t="str">
        <f t="shared" si="22"/>
        <v/>
      </c>
      <c r="AI23" s="40" t="str">
        <f t="shared" si="23"/>
        <v/>
      </c>
      <c r="AJ23" s="40" t="str">
        <f t="shared" si="24"/>
        <v/>
      </c>
      <c r="AK23" s="122"/>
      <c r="AL23" s="74"/>
      <c r="AM23" s="74"/>
      <c r="AN23" s="74"/>
      <c r="AO23" s="74"/>
      <c r="AP23" s="74"/>
      <c r="AQ23" s="74"/>
      <c r="AR23" s="74"/>
      <c r="AS23" s="87"/>
      <c r="AT23" s="89"/>
      <c r="AU23" s="89"/>
    </row>
    <row r="24" spans="1:47" ht="14" x14ac:dyDescent="0.2">
      <c r="A24" s="68">
        <v>13</v>
      </c>
      <c r="B24" s="42"/>
      <c r="C24" s="48"/>
      <c r="D24" s="45"/>
      <c r="E24" s="45"/>
      <c r="F24" s="103"/>
      <c r="G24" s="103"/>
      <c r="H24" s="103"/>
      <c r="I24" s="110"/>
      <c r="J24" s="83" t="str">
        <f t="shared" si="2"/>
        <v/>
      </c>
      <c r="K24" s="73" t="str">
        <f t="shared" si="3"/>
        <v/>
      </c>
      <c r="L24" s="73" t="str">
        <f t="shared" si="4"/>
        <v/>
      </c>
      <c r="M24" s="73" t="str">
        <f t="shared" si="5"/>
        <v/>
      </c>
      <c r="N24" s="73" t="str">
        <f t="shared" si="6"/>
        <v/>
      </c>
      <c r="O24" s="110"/>
      <c r="P24" s="73" t="str">
        <f t="shared" si="7"/>
        <v/>
      </c>
      <c r="Q24" s="73" t="str">
        <f t="shared" si="8"/>
        <v/>
      </c>
      <c r="R24" s="73" t="str">
        <f t="shared" si="9"/>
        <v/>
      </c>
      <c r="S24" s="73" t="str">
        <f t="shared" si="10"/>
        <v/>
      </c>
      <c r="T24" s="73" t="str">
        <f t="shared" si="11"/>
        <v/>
      </c>
      <c r="U24" s="73" t="str">
        <f t="shared" si="0"/>
        <v xml:space="preserve"> </v>
      </c>
      <c r="V24" s="73" t="str">
        <f t="shared" si="12"/>
        <v/>
      </c>
      <c r="W24" s="73" t="str">
        <f t="shared" si="13"/>
        <v/>
      </c>
      <c r="X24" s="73" t="str">
        <f t="shared" si="1"/>
        <v xml:space="preserve"> </v>
      </c>
      <c r="Y24" s="110" t="str">
        <f t="shared" si="14"/>
        <v/>
      </c>
      <c r="Z24" s="30" t="str">
        <f t="shared" si="15"/>
        <v/>
      </c>
      <c r="AA24" s="129" t="str">
        <f t="shared" si="16"/>
        <v/>
      </c>
      <c r="AB24" s="129" t="str">
        <f t="shared" si="17"/>
        <v/>
      </c>
      <c r="AC24" s="129" t="str">
        <f t="shared" si="18"/>
        <v/>
      </c>
      <c r="AD24" s="129" t="str">
        <f t="shared" si="19"/>
        <v/>
      </c>
      <c r="AE24" s="105" t="str">
        <f t="shared" si="20"/>
        <v/>
      </c>
      <c r="AF24" s="14"/>
      <c r="AG24" s="40" t="str">
        <f t="shared" si="21"/>
        <v/>
      </c>
      <c r="AH24" s="40" t="str">
        <f t="shared" si="22"/>
        <v/>
      </c>
      <c r="AI24" s="40" t="str">
        <f t="shared" si="23"/>
        <v/>
      </c>
      <c r="AJ24" s="40" t="str">
        <f t="shared" si="24"/>
        <v/>
      </c>
      <c r="AK24" s="122"/>
      <c r="AL24" s="74"/>
      <c r="AM24" s="74"/>
      <c r="AN24" s="74"/>
      <c r="AO24" s="74"/>
      <c r="AP24" s="74"/>
      <c r="AQ24" s="74"/>
      <c r="AR24" s="74"/>
      <c r="AS24" s="87"/>
      <c r="AT24" s="89"/>
      <c r="AU24" s="89"/>
    </row>
    <row r="25" spans="1:47" ht="14" x14ac:dyDescent="0.2">
      <c r="A25" s="68">
        <v>14</v>
      </c>
      <c r="B25" s="42"/>
      <c r="C25" s="48"/>
      <c r="D25" s="45"/>
      <c r="E25" s="45"/>
      <c r="F25" s="103"/>
      <c r="G25" s="103"/>
      <c r="H25" s="103"/>
      <c r="I25" s="110"/>
      <c r="J25" s="83" t="str">
        <f t="shared" si="2"/>
        <v/>
      </c>
      <c r="K25" s="73" t="str">
        <f t="shared" si="3"/>
        <v/>
      </c>
      <c r="L25" s="73" t="str">
        <f t="shared" si="4"/>
        <v/>
      </c>
      <c r="M25" s="73" t="str">
        <f t="shared" si="5"/>
        <v/>
      </c>
      <c r="N25" s="73" t="str">
        <f t="shared" si="6"/>
        <v/>
      </c>
      <c r="O25" s="110"/>
      <c r="P25" s="73" t="str">
        <f t="shared" si="7"/>
        <v/>
      </c>
      <c r="Q25" s="73" t="str">
        <f t="shared" si="8"/>
        <v/>
      </c>
      <c r="R25" s="73" t="str">
        <f t="shared" si="9"/>
        <v/>
      </c>
      <c r="S25" s="73" t="str">
        <f t="shared" si="10"/>
        <v/>
      </c>
      <c r="T25" s="73" t="str">
        <f t="shared" si="11"/>
        <v/>
      </c>
      <c r="U25" s="73" t="str">
        <f t="shared" si="0"/>
        <v xml:space="preserve"> </v>
      </c>
      <c r="V25" s="73" t="str">
        <f t="shared" si="12"/>
        <v/>
      </c>
      <c r="W25" s="73" t="str">
        <f t="shared" si="13"/>
        <v/>
      </c>
      <c r="X25" s="73" t="str">
        <f t="shared" si="1"/>
        <v xml:space="preserve"> </v>
      </c>
      <c r="Y25" s="110" t="str">
        <f t="shared" si="14"/>
        <v/>
      </c>
      <c r="Z25" s="30" t="str">
        <f t="shared" si="15"/>
        <v/>
      </c>
      <c r="AA25" s="129" t="str">
        <f t="shared" si="16"/>
        <v/>
      </c>
      <c r="AB25" s="129" t="str">
        <f t="shared" si="17"/>
        <v/>
      </c>
      <c r="AC25" s="129" t="str">
        <f t="shared" si="18"/>
        <v/>
      </c>
      <c r="AD25" s="129" t="str">
        <f t="shared" si="19"/>
        <v/>
      </c>
      <c r="AE25" s="105" t="str">
        <f t="shared" si="20"/>
        <v/>
      </c>
      <c r="AF25" s="14"/>
      <c r="AG25" s="40" t="str">
        <f t="shared" si="21"/>
        <v/>
      </c>
      <c r="AH25" s="40" t="str">
        <f t="shared" si="22"/>
        <v/>
      </c>
      <c r="AI25" s="40" t="str">
        <f t="shared" si="23"/>
        <v/>
      </c>
      <c r="AJ25" s="40" t="str">
        <f t="shared" si="24"/>
        <v/>
      </c>
      <c r="AK25" s="122"/>
      <c r="AL25" s="74"/>
      <c r="AM25" s="74"/>
      <c r="AN25" s="74"/>
      <c r="AO25" s="74"/>
      <c r="AP25" s="74"/>
      <c r="AQ25" s="74"/>
      <c r="AR25" s="74"/>
      <c r="AS25" s="87"/>
      <c r="AT25" s="89"/>
      <c r="AU25" s="89"/>
    </row>
    <row r="26" spans="1:47" ht="14" x14ac:dyDescent="0.2">
      <c r="A26" s="68">
        <v>15</v>
      </c>
      <c r="B26" s="42"/>
      <c r="C26" s="48"/>
      <c r="D26" s="45"/>
      <c r="E26" s="45"/>
      <c r="F26" s="103"/>
      <c r="G26" s="103"/>
      <c r="H26" s="103"/>
      <c r="I26" s="110"/>
      <c r="J26" s="83" t="str">
        <f t="shared" si="2"/>
        <v/>
      </c>
      <c r="K26" s="73" t="str">
        <f t="shared" si="3"/>
        <v/>
      </c>
      <c r="L26" s="73" t="str">
        <f t="shared" si="4"/>
        <v/>
      </c>
      <c r="M26" s="73" t="str">
        <f t="shared" si="5"/>
        <v/>
      </c>
      <c r="N26" s="73" t="str">
        <f t="shared" si="6"/>
        <v/>
      </c>
      <c r="O26" s="110"/>
      <c r="P26" s="73" t="str">
        <f t="shared" si="7"/>
        <v/>
      </c>
      <c r="Q26" s="73" t="str">
        <f t="shared" si="8"/>
        <v/>
      </c>
      <c r="R26" s="73" t="str">
        <f t="shared" si="9"/>
        <v/>
      </c>
      <c r="S26" s="73" t="str">
        <f t="shared" si="10"/>
        <v/>
      </c>
      <c r="T26" s="73" t="str">
        <f t="shared" si="11"/>
        <v/>
      </c>
      <c r="U26" s="73" t="str">
        <f t="shared" si="0"/>
        <v xml:space="preserve"> </v>
      </c>
      <c r="V26" s="73" t="str">
        <f t="shared" si="12"/>
        <v/>
      </c>
      <c r="W26" s="73" t="str">
        <f t="shared" si="13"/>
        <v/>
      </c>
      <c r="X26" s="73" t="str">
        <f t="shared" si="1"/>
        <v xml:space="preserve"> </v>
      </c>
      <c r="Y26" s="110" t="str">
        <f t="shared" si="14"/>
        <v/>
      </c>
      <c r="Z26" s="30" t="str">
        <f t="shared" si="15"/>
        <v/>
      </c>
      <c r="AA26" s="129" t="str">
        <f t="shared" si="16"/>
        <v/>
      </c>
      <c r="AB26" s="129" t="str">
        <f t="shared" si="17"/>
        <v/>
      </c>
      <c r="AC26" s="129" t="str">
        <f t="shared" si="18"/>
        <v/>
      </c>
      <c r="AD26" s="129" t="str">
        <f t="shared" si="19"/>
        <v/>
      </c>
      <c r="AE26" s="105" t="str">
        <f t="shared" si="20"/>
        <v/>
      </c>
      <c r="AF26" s="14"/>
      <c r="AG26" s="40" t="str">
        <f t="shared" si="21"/>
        <v/>
      </c>
      <c r="AH26" s="40" t="str">
        <f t="shared" si="22"/>
        <v/>
      </c>
      <c r="AI26" s="40" t="str">
        <f t="shared" si="23"/>
        <v/>
      </c>
      <c r="AJ26" s="40" t="str">
        <f t="shared" si="24"/>
        <v/>
      </c>
      <c r="AK26" s="122"/>
      <c r="AL26" s="74"/>
      <c r="AM26" s="74"/>
      <c r="AN26" s="74"/>
      <c r="AO26" s="74"/>
      <c r="AP26" s="74"/>
      <c r="AQ26" s="74"/>
      <c r="AR26" s="74"/>
      <c r="AS26" s="87"/>
      <c r="AT26" s="89"/>
      <c r="AU26" s="89"/>
    </row>
    <row r="27" spans="1:47" ht="14" x14ac:dyDescent="0.2">
      <c r="A27" s="68">
        <v>16</v>
      </c>
      <c r="B27" s="42"/>
      <c r="C27" s="48"/>
      <c r="D27" s="45"/>
      <c r="E27" s="45"/>
      <c r="F27" s="103"/>
      <c r="G27" s="103"/>
      <c r="H27" s="103"/>
      <c r="I27" s="110"/>
      <c r="J27" s="83" t="str">
        <f t="shared" si="2"/>
        <v/>
      </c>
      <c r="K27" s="73" t="str">
        <f t="shared" si="3"/>
        <v/>
      </c>
      <c r="L27" s="73" t="str">
        <f t="shared" si="4"/>
        <v/>
      </c>
      <c r="M27" s="73" t="str">
        <f t="shared" si="5"/>
        <v/>
      </c>
      <c r="N27" s="73" t="str">
        <f t="shared" si="6"/>
        <v/>
      </c>
      <c r="O27" s="110"/>
      <c r="P27" s="73" t="str">
        <f t="shared" si="7"/>
        <v/>
      </c>
      <c r="Q27" s="73" t="str">
        <f t="shared" si="8"/>
        <v/>
      </c>
      <c r="R27" s="73" t="str">
        <f t="shared" si="9"/>
        <v/>
      </c>
      <c r="S27" s="73" t="str">
        <f t="shared" si="10"/>
        <v/>
      </c>
      <c r="T27" s="73" t="str">
        <f t="shared" si="11"/>
        <v/>
      </c>
      <c r="U27" s="73" t="str">
        <f t="shared" si="0"/>
        <v xml:space="preserve"> </v>
      </c>
      <c r="V27" s="73" t="str">
        <f t="shared" si="12"/>
        <v/>
      </c>
      <c r="W27" s="73" t="str">
        <f t="shared" si="13"/>
        <v/>
      </c>
      <c r="X27" s="73" t="str">
        <f t="shared" si="1"/>
        <v xml:space="preserve"> </v>
      </c>
      <c r="Y27" s="110" t="str">
        <f t="shared" si="14"/>
        <v/>
      </c>
      <c r="Z27" s="30" t="str">
        <f t="shared" si="15"/>
        <v/>
      </c>
      <c r="AA27" s="129" t="str">
        <f t="shared" si="16"/>
        <v/>
      </c>
      <c r="AB27" s="129" t="str">
        <f t="shared" si="17"/>
        <v/>
      </c>
      <c r="AC27" s="129" t="str">
        <f t="shared" si="18"/>
        <v/>
      </c>
      <c r="AD27" s="129" t="str">
        <f t="shared" si="19"/>
        <v/>
      </c>
      <c r="AE27" s="105" t="str">
        <f t="shared" si="20"/>
        <v/>
      </c>
      <c r="AF27" s="14"/>
      <c r="AG27" s="40" t="str">
        <f t="shared" si="21"/>
        <v/>
      </c>
      <c r="AH27" s="40" t="str">
        <f t="shared" si="22"/>
        <v/>
      </c>
      <c r="AI27" s="40" t="str">
        <f t="shared" si="23"/>
        <v/>
      </c>
      <c r="AJ27" s="40" t="str">
        <f t="shared" si="24"/>
        <v/>
      </c>
      <c r="AK27" s="122"/>
      <c r="AL27" s="74"/>
      <c r="AM27" s="74"/>
      <c r="AN27" s="74"/>
      <c r="AO27" s="74"/>
      <c r="AP27" s="74"/>
      <c r="AQ27" s="74"/>
      <c r="AR27" s="74"/>
      <c r="AS27" s="87"/>
      <c r="AT27" s="89"/>
      <c r="AU27" s="89"/>
    </row>
    <row r="28" spans="1:47" ht="14" x14ac:dyDescent="0.2">
      <c r="A28" s="68">
        <v>17</v>
      </c>
      <c r="B28" s="42"/>
      <c r="C28" s="48"/>
      <c r="D28" s="45"/>
      <c r="E28" s="45"/>
      <c r="F28" s="103"/>
      <c r="G28" s="103"/>
      <c r="H28" s="103"/>
      <c r="I28" s="110"/>
      <c r="J28" s="83" t="str">
        <f t="shared" si="2"/>
        <v/>
      </c>
      <c r="K28" s="73" t="str">
        <f t="shared" si="3"/>
        <v/>
      </c>
      <c r="L28" s="73" t="str">
        <f t="shared" si="4"/>
        <v/>
      </c>
      <c r="M28" s="73" t="str">
        <f t="shared" si="5"/>
        <v/>
      </c>
      <c r="N28" s="73" t="str">
        <f t="shared" si="6"/>
        <v/>
      </c>
      <c r="O28" s="110"/>
      <c r="P28" s="73" t="str">
        <f t="shared" si="7"/>
        <v/>
      </c>
      <c r="Q28" s="73" t="str">
        <f t="shared" si="8"/>
        <v/>
      </c>
      <c r="R28" s="73" t="str">
        <f t="shared" si="9"/>
        <v/>
      </c>
      <c r="S28" s="73" t="str">
        <f t="shared" si="10"/>
        <v/>
      </c>
      <c r="T28" s="73" t="str">
        <f t="shared" si="11"/>
        <v/>
      </c>
      <c r="U28" s="73" t="str">
        <f t="shared" si="0"/>
        <v xml:space="preserve"> </v>
      </c>
      <c r="V28" s="73" t="str">
        <f t="shared" si="12"/>
        <v/>
      </c>
      <c r="W28" s="73" t="str">
        <f t="shared" si="13"/>
        <v/>
      </c>
      <c r="X28" s="73" t="str">
        <f t="shared" si="1"/>
        <v xml:space="preserve"> </v>
      </c>
      <c r="Y28" s="110" t="str">
        <f t="shared" si="14"/>
        <v/>
      </c>
      <c r="Z28" s="30" t="str">
        <f t="shared" si="15"/>
        <v/>
      </c>
      <c r="AA28" s="129" t="str">
        <f t="shared" si="16"/>
        <v/>
      </c>
      <c r="AB28" s="129" t="str">
        <f t="shared" si="17"/>
        <v/>
      </c>
      <c r="AC28" s="129" t="str">
        <f t="shared" si="18"/>
        <v/>
      </c>
      <c r="AD28" s="129" t="str">
        <f t="shared" si="19"/>
        <v/>
      </c>
      <c r="AE28" s="105" t="str">
        <f t="shared" si="20"/>
        <v/>
      </c>
      <c r="AF28" s="14"/>
      <c r="AG28" s="40" t="str">
        <f t="shared" si="21"/>
        <v/>
      </c>
      <c r="AH28" s="40" t="str">
        <f t="shared" si="22"/>
        <v/>
      </c>
      <c r="AI28" s="40" t="str">
        <f t="shared" si="23"/>
        <v/>
      </c>
      <c r="AJ28" s="40" t="str">
        <f t="shared" si="24"/>
        <v/>
      </c>
      <c r="AK28" s="122"/>
      <c r="AL28" s="74"/>
      <c r="AM28" s="74"/>
      <c r="AN28" s="74"/>
      <c r="AO28" s="74"/>
      <c r="AP28" s="74"/>
      <c r="AQ28" s="74"/>
      <c r="AR28" s="74"/>
      <c r="AS28" s="87"/>
      <c r="AT28" s="89"/>
      <c r="AU28" s="89"/>
    </row>
    <row r="29" spans="1:47" ht="14" x14ac:dyDescent="0.2">
      <c r="A29" s="68">
        <v>18</v>
      </c>
      <c r="B29" s="42"/>
      <c r="C29" s="48"/>
      <c r="D29" s="45"/>
      <c r="E29" s="45"/>
      <c r="F29" s="103"/>
      <c r="G29" s="103"/>
      <c r="H29" s="103"/>
      <c r="I29" s="110"/>
      <c r="J29" s="83" t="str">
        <f t="shared" si="2"/>
        <v/>
      </c>
      <c r="K29" s="73" t="str">
        <f t="shared" si="3"/>
        <v/>
      </c>
      <c r="L29" s="73" t="str">
        <f t="shared" si="4"/>
        <v/>
      </c>
      <c r="M29" s="73" t="str">
        <f t="shared" si="5"/>
        <v/>
      </c>
      <c r="N29" s="73" t="str">
        <f t="shared" si="6"/>
        <v/>
      </c>
      <c r="O29" s="110"/>
      <c r="P29" s="73" t="str">
        <f t="shared" si="7"/>
        <v/>
      </c>
      <c r="Q29" s="73" t="str">
        <f t="shared" si="8"/>
        <v/>
      </c>
      <c r="R29" s="73" t="str">
        <f t="shared" si="9"/>
        <v/>
      </c>
      <c r="S29" s="73" t="str">
        <f t="shared" si="10"/>
        <v/>
      </c>
      <c r="T29" s="73" t="str">
        <f t="shared" si="11"/>
        <v/>
      </c>
      <c r="U29" s="73" t="str">
        <f t="shared" si="0"/>
        <v xml:space="preserve"> </v>
      </c>
      <c r="V29" s="73" t="str">
        <f t="shared" si="12"/>
        <v/>
      </c>
      <c r="W29" s="73" t="str">
        <f t="shared" si="13"/>
        <v/>
      </c>
      <c r="X29" s="73" t="str">
        <f t="shared" si="1"/>
        <v xml:space="preserve"> </v>
      </c>
      <c r="Y29" s="110" t="str">
        <f t="shared" si="14"/>
        <v/>
      </c>
      <c r="Z29" s="30" t="str">
        <f t="shared" si="15"/>
        <v/>
      </c>
      <c r="AA29" s="129" t="str">
        <f t="shared" si="16"/>
        <v/>
      </c>
      <c r="AB29" s="129" t="str">
        <f t="shared" si="17"/>
        <v/>
      </c>
      <c r="AC29" s="129" t="str">
        <f t="shared" si="18"/>
        <v/>
      </c>
      <c r="AD29" s="129" t="str">
        <f t="shared" si="19"/>
        <v/>
      </c>
      <c r="AE29" s="105" t="str">
        <f t="shared" si="20"/>
        <v/>
      </c>
      <c r="AF29" s="14"/>
      <c r="AG29" s="40" t="str">
        <f t="shared" si="21"/>
        <v/>
      </c>
      <c r="AH29" s="40" t="str">
        <f t="shared" si="22"/>
        <v/>
      </c>
      <c r="AI29" s="40" t="str">
        <f t="shared" si="23"/>
        <v/>
      </c>
      <c r="AJ29" s="40" t="str">
        <f t="shared" si="24"/>
        <v/>
      </c>
      <c r="AK29" s="122"/>
      <c r="AL29" s="74"/>
      <c r="AM29" s="74"/>
      <c r="AN29" s="74"/>
      <c r="AO29" s="74"/>
      <c r="AP29" s="74"/>
      <c r="AQ29" s="74"/>
      <c r="AR29" s="74"/>
      <c r="AS29" s="87"/>
      <c r="AT29" s="89"/>
      <c r="AU29" s="89"/>
    </row>
    <row r="30" spans="1:47" ht="14" x14ac:dyDescent="0.2">
      <c r="A30" s="68">
        <v>19</v>
      </c>
      <c r="B30" s="42"/>
      <c r="C30" s="48"/>
      <c r="D30" s="45"/>
      <c r="E30" s="45"/>
      <c r="F30" s="103"/>
      <c r="G30" s="103"/>
      <c r="H30" s="103"/>
      <c r="I30" s="110"/>
      <c r="J30" s="83" t="str">
        <f t="shared" si="2"/>
        <v/>
      </c>
      <c r="K30" s="73" t="str">
        <f t="shared" si="3"/>
        <v/>
      </c>
      <c r="L30" s="73" t="str">
        <f t="shared" si="4"/>
        <v/>
      </c>
      <c r="M30" s="73" t="str">
        <f t="shared" si="5"/>
        <v/>
      </c>
      <c r="N30" s="73" t="str">
        <f t="shared" si="6"/>
        <v/>
      </c>
      <c r="O30" s="110"/>
      <c r="P30" s="73" t="str">
        <f t="shared" si="7"/>
        <v/>
      </c>
      <c r="Q30" s="73" t="str">
        <f t="shared" si="8"/>
        <v/>
      </c>
      <c r="R30" s="73" t="str">
        <f t="shared" si="9"/>
        <v/>
      </c>
      <c r="S30" s="73" t="str">
        <f t="shared" si="10"/>
        <v/>
      </c>
      <c r="T30" s="73" t="str">
        <f t="shared" si="11"/>
        <v/>
      </c>
      <c r="U30" s="73" t="str">
        <f t="shared" si="0"/>
        <v xml:space="preserve"> </v>
      </c>
      <c r="V30" s="73" t="str">
        <f t="shared" si="12"/>
        <v/>
      </c>
      <c r="W30" s="73" t="str">
        <f t="shared" si="13"/>
        <v/>
      </c>
      <c r="X30" s="73" t="str">
        <f t="shared" si="1"/>
        <v xml:space="preserve"> </v>
      </c>
      <c r="Y30" s="110" t="str">
        <f t="shared" si="14"/>
        <v/>
      </c>
      <c r="Z30" s="30" t="str">
        <f t="shared" si="15"/>
        <v/>
      </c>
      <c r="AA30" s="129" t="str">
        <f t="shared" si="16"/>
        <v/>
      </c>
      <c r="AB30" s="129" t="str">
        <f t="shared" si="17"/>
        <v/>
      </c>
      <c r="AC30" s="129" t="str">
        <f t="shared" si="18"/>
        <v/>
      </c>
      <c r="AD30" s="129" t="str">
        <f t="shared" si="19"/>
        <v/>
      </c>
      <c r="AE30" s="105" t="str">
        <f t="shared" si="20"/>
        <v/>
      </c>
      <c r="AF30" s="14"/>
      <c r="AG30" s="40" t="str">
        <f t="shared" si="21"/>
        <v/>
      </c>
      <c r="AH30" s="40" t="str">
        <f t="shared" si="22"/>
        <v/>
      </c>
      <c r="AI30" s="40" t="str">
        <f t="shared" si="23"/>
        <v/>
      </c>
      <c r="AJ30" s="40" t="str">
        <f t="shared" si="24"/>
        <v/>
      </c>
      <c r="AK30" s="122"/>
      <c r="AL30" s="74"/>
      <c r="AM30" s="74"/>
      <c r="AN30" s="74"/>
      <c r="AO30" s="74"/>
      <c r="AP30" s="74"/>
      <c r="AQ30" s="74"/>
      <c r="AR30" s="74"/>
      <c r="AS30" s="87"/>
      <c r="AT30" s="89"/>
      <c r="AU30" s="89"/>
    </row>
    <row r="31" spans="1:47" ht="14" x14ac:dyDescent="0.2">
      <c r="A31" s="68">
        <v>20</v>
      </c>
      <c r="B31" s="42"/>
      <c r="C31" s="48"/>
      <c r="D31" s="45"/>
      <c r="E31" s="45"/>
      <c r="F31" s="103"/>
      <c r="G31" s="103"/>
      <c r="H31" s="103"/>
      <c r="I31" s="110"/>
      <c r="J31" s="83" t="str">
        <f t="shared" si="2"/>
        <v/>
      </c>
      <c r="K31" s="73" t="str">
        <f t="shared" si="3"/>
        <v/>
      </c>
      <c r="L31" s="73" t="str">
        <f t="shared" si="4"/>
        <v/>
      </c>
      <c r="M31" s="73" t="str">
        <f t="shared" si="5"/>
        <v/>
      </c>
      <c r="N31" s="73" t="str">
        <f t="shared" si="6"/>
        <v/>
      </c>
      <c r="O31" s="110"/>
      <c r="P31" s="73" t="str">
        <f t="shared" si="7"/>
        <v/>
      </c>
      <c r="Q31" s="73" t="str">
        <f t="shared" si="8"/>
        <v/>
      </c>
      <c r="R31" s="73" t="str">
        <f t="shared" si="9"/>
        <v/>
      </c>
      <c r="S31" s="73" t="str">
        <f t="shared" si="10"/>
        <v/>
      </c>
      <c r="T31" s="73" t="str">
        <f t="shared" si="11"/>
        <v/>
      </c>
      <c r="U31" s="73" t="str">
        <f t="shared" si="0"/>
        <v xml:space="preserve"> </v>
      </c>
      <c r="V31" s="73" t="str">
        <f t="shared" si="12"/>
        <v/>
      </c>
      <c r="W31" s="73" t="str">
        <f t="shared" si="13"/>
        <v/>
      </c>
      <c r="X31" s="73" t="str">
        <f t="shared" si="1"/>
        <v xml:space="preserve"> </v>
      </c>
      <c r="Y31" s="110" t="str">
        <f t="shared" si="14"/>
        <v/>
      </c>
      <c r="Z31" s="30" t="str">
        <f t="shared" si="15"/>
        <v/>
      </c>
      <c r="AA31" s="129" t="str">
        <f t="shared" si="16"/>
        <v/>
      </c>
      <c r="AB31" s="129" t="str">
        <f t="shared" si="17"/>
        <v/>
      </c>
      <c r="AC31" s="129" t="str">
        <f t="shared" si="18"/>
        <v/>
      </c>
      <c r="AD31" s="129" t="str">
        <f t="shared" si="19"/>
        <v/>
      </c>
      <c r="AE31" s="105" t="str">
        <f t="shared" si="20"/>
        <v/>
      </c>
      <c r="AF31" s="14"/>
      <c r="AG31" s="40" t="str">
        <f t="shared" si="21"/>
        <v/>
      </c>
      <c r="AH31" s="40" t="str">
        <f t="shared" si="22"/>
        <v/>
      </c>
      <c r="AI31" s="40" t="str">
        <f t="shared" si="23"/>
        <v/>
      </c>
      <c r="AJ31" s="40" t="str">
        <f t="shared" si="24"/>
        <v/>
      </c>
      <c r="AK31" s="122"/>
      <c r="AL31" s="74"/>
      <c r="AM31" s="74"/>
      <c r="AN31" s="74"/>
      <c r="AO31" s="74"/>
      <c r="AP31" s="74"/>
      <c r="AQ31" s="74"/>
      <c r="AR31" s="74"/>
      <c r="AS31" s="87"/>
      <c r="AT31" s="89"/>
      <c r="AU31" s="89"/>
    </row>
    <row r="32" spans="1:47" ht="14" x14ac:dyDescent="0.2">
      <c r="A32" s="68">
        <v>21</v>
      </c>
      <c r="B32" s="42"/>
      <c r="C32" s="48"/>
      <c r="D32" s="45"/>
      <c r="E32" s="45"/>
      <c r="F32" s="103"/>
      <c r="G32" s="103"/>
      <c r="H32" s="103"/>
      <c r="I32" s="110"/>
      <c r="J32" s="83" t="str">
        <f t="shared" si="2"/>
        <v/>
      </c>
      <c r="K32" s="73" t="str">
        <f t="shared" si="3"/>
        <v/>
      </c>
      <c r="L32" s="73" t="str">
        <f t="shared" si="4"/>
        <v/>
      </c>
      <c r="M32" s="73" t="str">
        <f t="shared" si="5"/>
        <v/>
      </c>
      <c r="N32" s="73" t="str">
        <f t="shared" si="6"/>
        <v/>
      </c>
      <c r="O32" s="110"/>
      <c r="P32" s="73" t="str">
        <f t="shared" si="7"/>
        <v/>
      </c>
      <c r="Q32" s="73" t="str">
        <f t="shared" si="8"/>
        <v/>
      </c>
      <c r="R32" s="73" t="str">
        <f t="shared" si="9"/>
        <v/>
      </c>
      <c r="S32" s="73" t="str">
        <f t="shared" si="10"/>
        <v/>
      </c>
      <c r="T32" s="73" t="str">
        <f t="shared" si="11"/>
        <v/>
      </c>
      <c r="U32" s="73" t="str">
        <f t="shared" si="0"/>
        <v xml:space="preserve"> </v>
      </c>
      <c r="V32" s="73" t="str">
        <f t="shared" si="12"/>
        <v/>
      </c>
      <c r="W32" s="73" t="str">
        <f t="shared" si="13"/>
        <v/>
      </c>
      <c r="X32" s="73" t="str">
        <f t="shared" si="1"/>
        <v xml:space="preserve"> </v>
      </c>
      <c r="Y32" s="110" t="str">
        <f t="shared" si="14"/>
        <v/>
      </c>
      <c r="Z32" s="30" t="str">
        <f t="shared" si="15"/>
        <v/>
      </c>
      <c r="AA32" s="129" t="str">
        <f t="shared" si="16"/>
        <v/>
      </c>
      <c r="AB32" s="129" t="str">
        <f t="shared" si="17"/>
        <v/>
      </c>
      <c r="AC32" s="129" t="str">
        <f t="shared" si="18"/>
        <v/>
      </c>
      <c r="AD32" s="129" t="str">
        <f t="shared" si="19"/>
        <v/>
      </c>
      <c r="AE32" s="105" t="str">
        <f t="shared" si="20"/>
        <v/>
      </c>
      <c r="AF32" s="14"/>
      <c r="AG32" s="40" t="str">
        <f t="shared" si="21"/>
        <v/>
      </c>
      <c r="AH32" s="40" t="str">
        <f t="shared" si="22"/>
        <v/>
      </c>
      <c r="AI32" s="40" t="str">
        <f t="shared" si="23"/>
        <v/>
      </c>
      <c r="AJ32" s="40" t="str">
        <f t="shared" si="24"/>
        <v/>
      </c>
      <c r="AK32" s="122"/>
      <c r="AL32" s="74"/>
      <c r="AM32" s="74"/>
      <c r="AN32" s="74"/>
      <c r="AO32" s="74"/>
      <c r="AP32" s="74"/>
      <c r="AQ32" s="74"/>
      <c r="AR32" s="74"/>
      <c r="AS32" s="87"/>
      <c r="AT32" s="89"/>
      <c r="AU32" s="89"/>
    </row>
    <row r="33" spans="1:47" ht="14" x14ac:dyDescent="0.2">
      <c r="A33" s="68">
        <v>22</v>
      </c>
      <c r="B33" s="42"/>
      <c r="C33" s="48"/>
      <c r="D33" s="45"/>
      <c r="E33" s="45"/>
      <c r="F33" s="103"/>
      <c r="G33" s="103"/>
      <c r="H33" s="103"/>
      <c r="I33" s="110"/>
      <c r="J33" s="83" t="str">
        <f t="shared" si="2"/>
        <v/>
      </c>
      <c r="K33" s="73" t="str">
        <f t="shared" si="3"/>
        <v/>
      </c>
      <c r="L33" s="73" t="str">
        <f t="shared" si="4"/>
        <v/>
      </c>
      <c r="M33" s="73" t="str">
        <f t="shared" si="5"/>
        <v/>
      </c>
      <c r="N33" s="73" t="str">
        <f t="shared" si="6"/>
        <v/>
      </c>
      <c r="O33" s="110"/>
      <c r="P33" s="73" t="str">
        <f t="shared" si="7"/>
        <v/>
      </c>
      <c r="Q33" s="73" t="str">
        <f t="shared" si="8"/>
        <v/>
      </c>
      <c r="R33" s="73" t="str">
        <f t="shared" si="9"/>
        <v/>
      </c>
      <c r="S33" s="73" t="str">
        <f t="shared" si="10"/>
        <v/>
      </c>
      <c r="T33" s="73" t="str">
        <f t="shared" si="11"/>
        <v/>
      </c>
      <c r="U33" s="73" t="str">
        <f t="shared" si="0"/>
        <v xml:space="preserve"> </v>
      </c>
      <c r="V33" s="73" t="str">
        <f t="shared" si="12"/>
        <v/>
      </c>
      <c r="W33" s="73" t="str">
        <f t="shared" si="13"/>
        <v/>
      </c>
      <c r="X33" s="73" t="str">
        <f t="shared" si="1"/>
        <v xml:space="preserve"> </v>
      </c>
      <c r="Y33" s="110" t="str">
        <f t="shared" si="14"/>
        <v/>
      </c>
      <c r="Z33" s="30" t="str">
        <f t="shared" si="15"/>
        <v/>
      </c>
      <c r="AA33" s="129" t="str">
        <f t="shared" si="16"/>
        <v/>
      </c>
      <c r="AB33" s="129" t="str">
        <f t="shared" si="17"/>
        <v/>
      </c>
      <c r="AC33" s="129" t="str">
        <f t="shared" si="18"/>
        <v/>
      </c>
      <c r="AD33" s="129" t="str">
        <f t="shared" si="19"/>
        <v/>
      </c>
      <c r="AE33" s="105" t="str">
        <f t="shared" si="20"/>
        <v/>
      </c>
      <c r="AF33" s="14"/>
      <c r="AG33" s="40" t="str">
        <f t="shared" si="21"/>
        <v/>
      </c>
      <c r="AH33" s="40" t="str">
        <f t="shared" si="22"/>
        <v/>
      </c>
      <c r="AI33" s="40" t="str">
        <f t="shared" si="23"/>
        <v/>
      </c>
      <c r="AJ33" s="40" t="str">
        <f t="shared" si="24"/>
        <v/>
      </c>
      <c r="AK33" s="122"/>
      <c r="AL33" s="74"/>
      <c r="AM33" s="74"/>
      <c r="AN33" s="74"/>
      <c r="AO33" s="74"/>
      <c r="AP33" s="74"/>
      <c r="AQ33" s="74"/>
      <c r="AR33" s="74"/>
      <c r="AS33" s="87"/>
      <c r="AT33" s="89"/>
      <c r="AU33" s="89"/>
    </row>
    <row r="34" spans="1:47" ht="14" x14ac:dyDescent="0.2">
      <c r="A34" s="68">
        <v>23</v>
      </c>
      <c r="B34" s="42"/>
      <c r="C34" s="48"/>
      <c r="D34" s="45"/>
      <c r="E34" s="45"/>
      <c r="F34" s="103"/>
      <c r="G34" s="103"/>
      <c r="H34" s="103"/>
      <c r="I34" s="110"/>
      <c r="J34" s="83" t="str">
        <f t="shared" si="2"/>
        <v/>
      </c>
      <c r="K34" s="73" t="str">
        <f t="shared" si="3"/>
        <v/>
      </c>
      <c r="L34" s="73" t="str">
        <f t="shared" si="4"/>
        <v/>
      </c>
      <c r="M34" s="73" t="str">
        <f t="shared" si="5"/>
        <v/>
      </c>
      <c r="N34" s="73" t="str">
        <f t="shared" si="6"/>
        <v/>
      </c>
      <c r="O34" s="110"/>
      <c r="P34" s="73" t="str">
        <f t="shared" si="7"/>
        <v/>
      </c>
      <c r="Q34" s="73" t="str">
        <f t="shared" si="8"/>
        <v/>
      </c>
      <c r="R34" s="73" t="str">
        <f t="shared" si="9"/>
        <v/>
      </c>
      <c r="S34" s="73" t="str">
        <f t="shared" si="10"/>
        <v/>
      </c>
      <c r="T34" s="73" t="str">
        <f t="shared" si="11"/>
        <v/>
      </c>
      <c r="U34" s="73" t="str">
        <f t="shared" si="0"/>
        <v xml:space="preserve"> </v>
      </c>
      <c r="V34" s="73" t="str">
        <f t="shared" si="12"/>
        <v/>
      </c>
      <c r="W34" s="73" t="str">
        <f t="shared" si="13"/>
        <v/>
      </c>
      <c r="X34" s="73" t="str">
        <f t="shared" si="1"/>
        <v xml:space="preserve"> </v>
      </c>
      <c r="Y34" s="110" t="str">
        <f t="shared" si="14"/>
        <v/>
      </c>
      <c r="Z34" s="30" t="str">
        <f t="shared" si="15"/>
        <v/>
      </c>
      <c r="AA34" s="129" t="str">
        <f t="shared" si="16"/>
        <v/>
      </c>
      <c r="AB34" s="129" t="str">
        <f t="shared" si="17"/>
        <v/>
      </c>
      <c r="AC34" s="129" t="str">
        <f t="shared" si="18"/>
        <v/>
      </c>
      <c r="AD34" s="129" t="str">
        <f t="shared" si="19"/>
        <v/>
      </c>
      <c r="AE34" s="105" t="str">
        <f t="shared" si="20"/>
        <v/>
      </c>
      <c r="AF34" s="14"/>
      <c r="AG34" s="40" t="str">
        <f t="shared" si="21"/>
        <v/>
      </c>
      <c r="AH34" s="40" t="str">
        <f t="shared" si="22"/>
        <v/>
      </c>
      <c r="AI34" s="40" t="str">
        <f t="shared" si="23"/>
        <v/>
      </c>
      <c r="AJ34" s="40" t="str">
        <f t="shared" si="24"/>
        <v/>
      </c>
      <c r="AK34" s="122"/>
      <c r="AL34" s="74"/>
      <c r="AM34" s="74"/>
      <c r="AN34" s="74"/>
      <c r="AO34" s="74"/>
      <c r="AP34" s="74"/>
      <c r="AQ34" s="74"/>
      <c r="AR34" s="74"/>
      <c r="AS34" s="87"/>
      <c r="AT34" s="89"/>
      <c r="AU34" s="89"/>
    </row>
    <row r="35" spans="1:47" ht="14" x14ac:dyDescent="0.2">
      <c r="A35" s="68">
        <v>24</v>
      </c>
      <c r="B35" s="42"/>
      <c r="C35" s="48"/>
      <c r="D35" s="45"/>
      <c r="E35" s="45"/>
      <c r="F35" s="103"/>
      <c r="G35" s="103"/>
      <c r="H35" s="103"/>
      <c r="I35" s="110"/>
      <c r="J35" s="83" t="str">
        <f t="shared" si="2"/>
        <v/>
      </c>
      <c r="K35" s="73" t="str">
        <f t="shared" si="3"/>
        <v/>
      </c>
      <c r="L35" s="73" t="str">
        <f t="shared" si="4"/>
        <v/>
      </c>
      <c r="M35" s="73" t="str">
        <f t="shared" si="5"/>
        <v/>
      </c>
      <c r="N35" s="73" t="str">
        <f t="shared" si="6"/>
        <v/>
      </c>
      <c r="O35" s="110"/>
      <c r="P35" s="73" t="str">
        <f t="shared" si="7"/>
        <v/>
      </c>
      <c r="Q35" s="73" t="str">
        <f t="shared" si="8"/>
        <v/>
      </c>
      <c r="R35" s="73" t="str">
        <f t="shared" si="9"/>
        <v/>
      </c>
      <c r="S35" s="73" t="str">
        <f t="shared" si="10"/>
        <v/>
      </c>
      <c r="T35" s="73" t="str">
        <f t="shared" si="11"/>
        <v/>
      </c>
      <c r="U35" s="73" t="str">
        <f t="shared" si="0"/>
        <v xml:space="preserve"> </v>
      </c>
      <c r="V35" s="73" t="str">
        <f t="shared" si="12"/>
        <v/>
      </c>
      <c r="W35" s="73" t="str">
        <f t="shared" si="13"/>
        <v/>
      </c>
      <c r="X35" s="73" t="str">
        <f t="shared" si="1"/>
        <v xml:space="preserve"> </v>
      </c>
      <c r="Y35" s="110" t="str">
        <f t="shared" si="14"/>
        <v/>
      </c>
      <c r="Z35" s="30" t="str">
        <f t="shared" si="15"/>
        <v/>
      </c>
      <c r="AA35" s="129" t="str">
        <f t="shared" si="16"/>
        <v/>
      </c>
      <c r="AB35" s="129" t="str">
        <f t="shared" si="17"/>
        <v/>
      </c>
      <c r="AC35" s="129" t="str">
        <f t="shared" si="18"/>
        <v/>
      </c>
      <c r="AD35" s="129" t="str">
        <f t="shared" si="19"/>
        <v/>
      </c>
      <c r="AE35" s="105" t="str">
        <f t="shared" si="20"/>
        <v/>
      </c>
      <c r="AF35" s="14"/>
      <c r="AG35" s="40" t="str">
        <f t="shared" si="21"/>
        <v/>
      </c>
      <c r="AH35" s="40" t="str">
        <f t="shared" si="22"/>
        <v/>
      </c>
      <c r="AI35" s="40" t="str">
        <f t="shared" si="23"/>
        <v/>
      </c>
      <c r="AJ35" s="40" t="str">
        <f t="shared" si="24"/>
        <v/>
      </c>
      <c r="AK35" s="122"/>
      <c r="AL35" s="74"/>
      <c r="AM35" s="74"/>
      <c r="AN35" s="74"/>
      <c r="AO35" s="74"/>
      <c r="AP35" s="74"/>
      <c r="AQ35" s="74"/>
      <c r="AR35" s="74"/>
      <c r="AS35" s="87"/>
      <c r="AT35" s="89"/>
      <c r="AU35" s="89"/>
    </row>
    <row r="36" spans="1:47" ht="14" x14ac:dyDescent="0.2">
      <c r="A36" s="68">
        <v>25</v>
      </c>
      <c r="B36" s="42"/>
      <c r="C36" s="48"/>
      <c r="D36" s="45"/>
      <c r="E36" s="45"/>
      <c r="F36" s="103"/>
      <c r="G36" s="103"/>
      <c r="H36" s="103"/>
      <c r="I36" s="110"/>
      <c r="J36" s="83" t="str">
        <f t="shared" si="2"/>
        <v/>
      </c>
      <c r="K36" s="73" t="str">
        <f t="shared" si="3"/>
        <v/>
      </c>
      <c r="L36" s="73" t="str">
        <f t="shared" si="4"/>
        <v/>
      </c>
      <c r="M36" s="73" t="str">
        <f t="shared" si="5"/>
        <v/>
      </c>
      <c r="N36" s="73" t="str">
        <f t="shared" si="6"/>
        <v/>
      </c>
      <c r="O36" s="110"/>
      <c r="P36" s="73" t="str">
        <f t="shared" si="7"/>
        <v/>
      </c>
      <c r="Q36" s="73" t="str">
        <f t="shared" si="8"/>
        <v/>
      </c>
      <c r="R36" s="73" t="str">
        <f t="shared" si="9"/>
        <v/>
      </c>
      <c r="S36" s="73" t="str">
        <f t="shared" si="10"/>
        <v/>
      </c>
      <c r="T36" s="73" t="str">
        <f t="shared" si="11"/>
        <v/>
      </c>
      <c r="U36" s="73" t="str">
        <f t="shared" si="0"/>
        <v xml:space="preserve"> </v>
      </c>
      <c r="V36" s="73" t="str">
        <f t="shared" si="12"/>
        <v/>
      </c>
      <c r="W36" s="73" t="str">
        <f t="shared" si="13"/>
        <v/>
      </c>
      <c r="X36" s="73" t="str">
        <f t="shared" si="1"/>
        <v xml:space="preserve"> </v>
      </c>
      <c r="Y36" s="110" t="str">
        <f t="shared" si="14"/>
        <v/>
      </c>
      <c r="Z36" s="30" t="str">
        <f t="shared" si="15"/>
        <v/>
      </c>
      <c r="AA36" s="129" t="str">
        <f t="shared" si="16"/>
        <v/>
      </c>
      <c r="AB36" s="129" t="str">
        <f t="shared" si="17"/>
        <v/>
      </c>
      <c r="AC36" s="129" t="str">
        <f t="shared" si="18"/>
        <v/>
      </c>
      <c r="AD36" s="129" t="str">
        <f t="shared" si="19"/>
        <v/>
      </c>
      <c r="AE36" s="105" t="str">
        <f t="shared" si="20"/>
        <v/>
      </c>
      <c r="AF36" s="14"/>
      <c r="AG36" s="40" t="str">
        <f t="shared" si="21"/>
        <v/>
      </c>
      <c r="AH36" s="40" t="str">
        <f t="shared" si="22"/>
        <v/>
      </c>
      <c r="AI36" s="40" t="str">
        <f t="shared" si="23"/>
        <v/>
      </c>
      <c r="AJ36" s="40" t="str">
        <f t="shared" si="24"/>
        <v/>
      </c>
      <c r="AK36" s="122"/>
      <c r="AL36" s="74"/>
      <c r="AM36" s="74"/>
      <c r="AN36" s="74"/>
      <c r="AO36" s="74"/>
      <c r="AP36" s="74"/>
      <c r="AQ36" s="74"/>
      <c r="AR36" s="74"/>
      <c r="AS36" s="87"/>
      <c r="AT36" s="89"/>
      <c r="AU36" s="89"/>
    </row>
    <row r="37" spans="1:47" ht="14" x14ac:dyDescent="0.2">
      <c r="A37" s="68">
        <v>26</v>
      </c>
      <c r="B37" s="42"/>
      <c r="C37" s="48"/>
      <c r="D37" s="45"/>
      <c r="E37" s="45"/>
      <c r="F37" s="45"/>
      <c r="G37" s="45"/>
      <c r="H37" s="45"/>
      <c r="I37" s="110"/>
      <c r="J37" s="83" t="str">
        <f t="shared" si="2"/>
        <v/>
      </c>
      <c r="K37" s="73" t="str">
        <f t="shared" si="3"/>
        <v/>
      </c>
      <c r="L37" s="73" t="str">
        <f t="shared" si="4"/>
        <v/>
      </c>
      <c r="M37" s="73" t="str">
        <f t="shared" si="5"/>
        <v/>
      </c>
      <c r="N37" s="73" t="str">
        <f t="shared" si="6"/>
        <v/>
      </c>
      <c r="O37" s="110"/>
      <c r="P37" s="73" t="str">
        <f t="shared" si="7"/>
        <v/>
      </c>
      <c r="Q37" s="73" t="str">
        <f t="shared" si="8"/>
        <v/>
      </c>
      <c r="R37" s="73" t="str">
        <f t="shared" si="9"/>
        <v/>
      </c>
      <c r="S37" s="73" t="str">
        <f t="shared" si="10"/>
        <v/>
      </c>
      <c r="T37" s="73" t="str">
        <f t="shared" si="11"/>
        <v/>
      </c>
      <c r="U37" s="73" t="str">
        <f t="shared" si="0"/>
        <v xml:space="preserve"> </v>
      </c>
      <c r="V37" s="73" t="str">
        <f t="shared" si="12"/>
        <v/>
      </c>
      <c r="W37" s="73" t="str">
        <f t="shared" si="13"/>
        <v/>
      </c>
      <c r="X37" s="73" t="str">
        <f t="shared" si="1"/>
        <v xml:space="preserve"> </v>
      </c>
      <c r="Y37" s="110" t="str">
        <f t="shared" si="14"/>
        <v/>
      </c>
      <c r="Z37" s="30" t="str">
        <f t="shared" si="15"/>
        <v/>
      </c>
      <c r="AA37" s="129" t="str">
        <f t="shared" si="16"/>
        <v/>
      </c>
      <c r="AB37" s="129" t="str">
        <f t="shared" si="17"/>
        <v/>
      </c>
      <c r="AC37" s="129" t="str">
        <f t="shared" si="18"/>
        <v/>
      </c>
      <c r="AD37" s="129" t="str">
        <f t="shared" si="19"/>
        <v/>
      </c>
      <c r="AE37" s="105" t="str">
        <f t="shared" si="20"/>
        <v/>
      </c>
      <c r="AF37" s="53"/>
      <c r="AG37" s="40" t="str">
        <f t="shared" si="21"/>
        <v/>
      </c>
      <c r="AH37" s="40" t="str">
        <f t="shared" si="22"/>
        <v/>
      </c>
      <c r="AI37" s="40" t="str">
        <f t="shared" si="23"/>
        <v/>
      </c>
      <c r="AJ37" s="40" t="str">
        <f t="shared" si="24"/>
        <v/>
      </c>
      <c r="AK37" s="122"/>
      <c r="AL37" s="74"/>
      <c r="AM37" s="74"/>
      <c r="AN37" s="74"/>
      <c r="AO37" s="74"/>
      <c r="AP37" s="74"/>
      <c r="AQ37" s="74"/>
      <c r="AR37" s="74"/>
      <c r="AS37" s="87"/>
      <c r="AT37" s="89"/>
      <c r="AU37" s="89"/>
    </row>
    <row r="38" spans="1:47" ht="14" x14ac:dyDescent="0.2">
      <c r="A38" s="68">
        <v>27</v>
      </c>
      <c r="B38" s="42"/>
      <c r="C38" s="48"/>
      <c r="D38" s="45"/>
      <c r="E38" s="45"/>
      <c r="F38" s="45"/>
      <c r="G38" s="45"/>
      <c r="H38" s="45"/>
      <c r="I38" s="110"/>
      <c r="J38" s="83" t="str">
        <f t="shared" si="2"/>
        <v/>
      </c>
      <c r="K38" s="73" t="str">
        <f t="shared" si="3"/>
        <v/>
      </c>
      <c r="L38" s="73" t="str">
        <f t="shared" si="4"/>
        <v/>
      </c>
      <c r="M38" s="73" t="str">
        <f t="shared" si="5"/>
        <v/>
      </c>
      <c r="N38" s="73" t="str">
        <f t="shared" si="6"/>
        <v/>
      </c>
      <c r="O38" s="110"/>
      <c r="P38" s="73" t="str">
        <f t="shared" si="7"/>
        <v/>
      </c>
      <c r="Q38" s="73" t="str">
        <f t="shared" si="8"/>
        <v/>
      </c>
      <c r="R38" s="73" t="str">
        <f t="shared" si="9"/>
        <v/>
      </c>
      <c r="S38" s="73" t="str">
        <f t="shared" si="10"/>
        <v/>
      </c>
      <c r="T38" s="73" t="str">
        <f t="shared" si="11"/>
        <v/>
      </c>
      <c r="U38" s="73" t="str">
        <f t="shared" si="0"/>
        <v xml:space="preserve"> </v>
      </c>
      <c r="V38" s="73" t="str">
        <f t="shared" si="12"/>
        <v/>
      </c>
      <c r="W38" s="73" t="str">
        <f t="shared" si="13"/>
        <v/>
      </c>
      <c r="X38" s="73" t="str">
        <f t="shared" si="1"/>
        <v xml:space="preserve"> </v>
      </c>
      <c r="Y38" s="110" t="str">
        <f t="shared" si="14"/>
        <v/>
      </c>
      <c r="Z38" s="30" t="str">
        <f t="shared" si="15"/>
        <v/>
      </c>
      <c r="AA38" s="129" t="str">
        <f t="shared" si="16"/>
        <v/>
      </c>
      <c r="AB38" s="129" t="str">
        <f t="shared" si="17"/>
        <v/>
      </c>
      <c r="AC38" s="129" t="str">
        <f t="shared" si="18"/>
        <v/>
      </c>
      <c r="AD38" s="129" t="str">
        <f t="shared" si="19"/>
        <v/>
      </c>
      <c r="AE38" s="105" t="str">
        <f t="shared" si="20"/>
        <v/>
      </c>
      <c r="AF38" s="53"/>
      <c r="AG38" s="40" t="str">
        <f t="shared" si="21"/>
        <v/>
      </c>
      <c r="AH38" s="40" t="str">
        <f t="shared" si="22"/>
        <v/>
      </c>
      <c r="AI38" s="40" t="str">
        <f t="shared" si="23"/>
        <v/>
      </c>
      <c r="AJ38" s="40" t="str">
        <f t="shared" si="24"/>
        <v/>
      </c>
      <c r="AK38" s="122"/>
      <c r="AL38" s="74"/>
      <c r="AM38" s="74"/>
      <c r="AN38" s="74"/>
      <c r="AO38" s="74"/>
      <c r="AP38" s="74"/>
      <c r="AQ38" s="74"/>
      <c r="AR38" s="74"/>
      <c r="AS38" s="87"/>
      <c r="AT38" s="89"/>
      <c r="AU38" s="89"/>
    </row>
    <row r="39" spans="1:47" ht="15.75" customHeight="1" x14ac:dyDescent="0.2">
      <c r="A39" s="38">
        <v>28</v>
      </c>
      <c r="B39" s="42"/>
      <c r="C39" s="48"/>
      <c r="D39" s="39"/>
      <c r="E39" s="39"/>
      <c r="F39" s="45"/>
      <c r="G39" s="45"/>
      <c r="H39" s="45"/>
      <c r="I39" s="41"/>
      <c r="J39" s="83" t="str">
        <f t="shared" si="2"/>
        <v/>
      </c>
      <c r="K39" s="73" t="str">
        <f t="shared" si="3"/>
        <v/>
      </c>
      <c r="L39" s="73" t="str">
        <f t="shared" si="4"/>
        <v/>
      </c>
      <c r="M39" s="73" t="str">
        <f t="shared" si="5"/>
        <v/>
      </c>
      <c r="N39" s="73" t="str">
        <f t="shared" si="6"/>
        <v/>
      </c>
      <c r="O39" s="41"/>
      <c r="P39" s="73" t="str">
        <f t="shared" si="7"/>
        <v/>
      </c>
      <c r="Q39" s="73" t="str">
        <f t="shared" si="8"/>
        <v/>
      </c>
      <c r="R39" s="73" t="str">
        <f t="shared" si="9"/>
        <v/>
      </c>
      <c r="S39" s="73" t="str">
        <f t="shared" si="10"/>
        <v/>
      </c>
      <c r="T39" s="73" t="str">
        <f t="shared" si="11"/>
        <v/>
      </c>
      <c r="U39" s="73" t="str">
        <f t="shared" si="0"/>
        <v xml:space="preserve"> </v>
      </c>
      <c r="V39" s="73" t="str">
        <f t="shared" si="12"/>
        <v/>
      </c>
      <c r="W39" s="73" t="str">
        <f t="shared" si="13"/>
        <v/>
      </c>
      <c r="X39" s="73" t="str">
        <f t="shared" si="1"/>
        <v xml:space="preserve"> </v>
      </c>
      <c r="Y39" s="51" t="str">
        <f t="shared" si="14"/>
        <v/>
      </c>
      <c r="Z39" s="30" t="str">
        <f t="shared" si="15"/>
        <v/>
      </c>
      <c r="AA39" s="129" t="str">
        <f t="shared" si="16"/>
        <v/>
      </c>
      <c r="AB39" s="129" t="str">
        <f t="shared" si="17"/>
        <v/>
      </c>
      <c r="AC39" s="129" t="str">
        <f t="shared" si="18"/>
        <v/>
      </c>
      <c r="AD39" s="129" t="str">
        <f t="shared" si="19"/>
        <v/>
      </c>
      <c r="AE39" s="105" t="str">
        <f t="shared" si="20"/>
        <v/>
      </c>
      <c r="AF39" s="53"/>
      <c r="AG39" s="40" t="str">
        <f t="shared" si="21"/>
        <v/>
      </c>
      <c r="AH39" s="40" t="str">
        <f t="shared" si="22"/>
        <v/>
      </c>
      <c r="AI39" s="40" t="str">
        <f t="shared" si="23"/>
        <v/>
      </c>
      <c r="AJ39" s="40" t="str">
        <f t="shared" si="24"/>
        <v/>
      </c>
      <c r="AK39" s="47"/>
      <c r="AL39" s="87"/>
      <c r="AM39" s="87"/>
      <c r="AN39" s="87"/>
      <c r="AO39" s="87"/>
      <c r="AP39" s="87"/>
      <c r="AQ39" s="87"/>
      <c r="AR39" s="87"/>
      <c r="AS39" s="87"/>
      <c r="AT39" s="89"/>
      <c r="AU39" s="89"/>
    </row>
    <row r="40" spans="1:47" ht="15.75" customHeight="1" x14ac:dyDescent="0.2">
      <c r="A40" s="37"/>
      <c r="B40" s="32"/>
      <c r="C40" s="32"/>
      <c r="D40" s="121"/>
      <c r="E40" s="121"/>
      <c r="F40" s="32"/>
      <c r="G40" s="32"/>
      <c r="H40" s="139"/>
      <c r="I40" s="169" t="s">
        <v>46</v>
      </c>
      <c r="J40" s="169"/>
      <c r="K40" s="169"/>
      <c r="L40" s="169"/>
      <c r="M40" s="169"/>
      <c r="N40" s="169"/>
      <c r="O40" s="170"/>
      <c r="P40" s="118">
        <f t="shared" ref="P40:X40" si="25">SUM(P12:P39)</f>
        <v>0</v>
      </c>
      <c r="Q40" s="118">
        <f t="shared" si="25"/>
        <v>0</v>
      </c>
      <c r="R40" s="118">
        <f t="shared" si="25"/>
        <v>0</v>
      </c>
      <c r="S40" s="118">
        <f t="shared" si="25"/>
        <v>0</v>
      </c>
      <c r="T40" s="118">
        <f t="shared" si="25"/>
        <v>0</v>
      </c>
      <c r="U40" s="118">
        <f t="shared" si="25"/>
        <v>0</v>
      </c>
      <c r="V40" s="118">
        <f t="shared" si="25"/>
        <v>0</v>
      </c>
      <c r="W40" s="118">
        <f t="shared" si="25"/>
        <v>0</v>
      </c>
      <c r="X40" s="118">
        <f t="shared" si="25"/>
        <v>0</v>
      </c>
      <c r="Y40" s="118"/>
      <c r="Z40" s="118">
        <f t="shared" ref="Z40:AE40" si="26">SUM(Z12:Z39)</f>
        <v>0</v>
      </c>
      <c r="AA40" s="118">
        <f t="shared" si="26"/>
        <v>0</v>
      </c>
      <c r="AB40" s="118">
        <f t="shared" si="26"/>
        <v>0</v>
      </c>
      <c r="AC40" s="118">
        <f t="shared" si="26"/>
        <v>0</v>
      </c>
      <c r="AD40" s="118">
        <f t="shared" si="26"/>
        <v>0</v>
      </c>
      <c r="AE40" s="118">
        <f t="shared" si="26"/>
        <v>0</v>
      </c>
      <c r="AF40" s="108" t="s">
        <v>96</v>
      </c>
      <c r="AG40" s="73">
        <f>COUNT(AG$12:AG$39)</f>
        <v>0</v>
      </c>
      <c r="AH40" s="73">
        <f>COUNT(AH$12:AH$39)</f>
        <v>0</v>
      </c>
      <c r="AI40" s="73">
        <f>COUNT(AI$12:AI$39)</f>
        <v>0</v>
      </c>
      <c r="AJ40" s="73">
        <f>COUNT(AJ$12:AJ$39)</f>
        <v>0</v>
      </c>
      <c r="AK40" s="122"/>
      <c r="AL40" s="74"/>
      <c r="AM40" s="74"/>
      <c r="AN40" s="74"/>
      <c r="AO40" s="74"/>
      <c r="AP40" s="74"/>
      <c r="AQ40" s="74"/>
      <c r="AR40" s="74"/>
      <c r="AS40" s="87"/>
      <c r="AT40" s="89"/>
      <c r="AU40" s="89"/>
    </row>
    <row r="41" spans="1:47" ht="15.75" customHeight="1" x14ac:dyDescent="0.2">
      <c r="A41" s="16"/>
      <c r="B41" s="117"/>
      <c r="C41" s="89"/>
      <c r="D41" s="117"/>
      <c r="E41" s="117"/>
      <c r="F41" s="16"/>
      <c r="G41" s="16"/>
      <c r="H41" s="86"/>
      <c r="I41" s="163" t="s">
        <v>48</v>
      </c>
      <c r="J41" s="163"/>
      <c r="K41" s="163"/>
      <c r="L41" s="163"/>
      <c r="M41" s="163"/>
      <c r="N41" s="163"/>
      <c r="O41" s="166"/>
      <c r="P41" s="162" t="e">
        <f>Q40/(Q40+R40)</f>
        <v>#DIV/0!</v>
      </c>
      <c r="Q41" s="162"/>
      <c r="R41" s="162"/>
      <c r="S41" s="162" t="e">
        <f>T40/(T40+U40)</f>
        <v>#DIV/0!</v>
      </c>
      <c r="T41" s="162"/>
      <c r="U41" s="162"/>
      <c r="V41" s="162" t="e">
        <f>W40/(W40+X40)</f>
        <v>#DIV/0!</v>
      </c>
      <c r="W41" s="162"/>
      <c r="X41" s="162"/>
      <c r="Y41" s="118"/>
      <c r="Z41" s="29" t="e">
        <f t="shared" ref="Z41:AE41" si="27">Z40/COUNT(Z12:Z39)</f>
        <v>#DIV/0!</v>
      </c>
      <c r="AA41" s="29" t="e">
        <f t="shared" si="27"/>
        <v>#DIV/0!</v>
      </c>
      <c r="AB41" s="29" t="e">
        <f t="shared" si="27"/>
        <v>#DIV/0!</v>
      </c>
      <c r="AC41" s="29" t="e">
        <f t="shared" si="27"/>
        <v>#DIV/0!</v>
      </c>
      <c r="AD41" s="29" t="e">
        <f t="shared" si="27"/>
        <v>#DIV/0!</v>
      </c>
      <c r="AE41" s="29" t="e">
        <f t="shared" si="27"/>
        <v>#DIV/0!</v>
      </c>
      <c r="AF41" s="61" t="s">
        <v>97</v>
      </c>
      <c r="AG41" s="134" t="e">
        <f>AG$40/(SUM($AG$40:$AJ$40))</f>
        <v>#DIV/0!</v>
      </c>
      <c r="AH41" s="134" t="e">
        <f>AH$40/(SUM($AG$40:$AJ$40))</f>
        <v>#DIV/0!</v>
      </c>
      <c r="AI41" s="134" t="e">
        <f>AI$40/(SUM($AG$40:$AJ$40))</f>
        <v>#DIV/0!</v>
      </c>
      <c r="AJ41" s="134" t="e">
        <f>AJ$40/(SUM($AG$40:$AJ$40))</f>
        <v>#DIV/0!</v>
      </c>
      <c r="AK41" s="122"/>
      <c r="AL41" s="74"/>
      <c r="AM41" s="74"/>
      <c r="AN41" s="74"/>
      <c r="AO41" s="74"/>
      <c r="AP41" s="74"/>
      <c r="AQ41" s="74"/>
      <c r="AR41" s="74"/>
      <c r="AS41" s="87"/>
      <c r="AT41" s="89"/>
      <c r="AU41" s="89"/>
    </row>
    <row r="42" spans="1:47" ht="15.75" customHeight="1" x14ac:dyDescent="0.2">
      <c r="A42" s="16"/>
      <c r="B42" s="117"/>
      <c r="C42" s="117"/>
      <c r="D42" s="117"/>
      <c r="E42" s="117"/>
      <c r="F42" s="16"/>
      <c r="G42" s="16"/>
      <c r="H42" s="86"/>
      <c r="I42" s="163"/>
      <c r="J42" s="163"/>
      <c r="K42" s="163"/>
      <c r="L42" s="163"/>
      <c r="M42" s="163"/>
      <c r="N42" s="163"/>
      <c r="O42" s="166"/>
      <c r="P42" s="154"/>
      <c r="Q42" s="154"/>
      <c r="R42" s="154"/>
      <c r="S42" s="154"/>
      <c r="T42" s="154"/>
      <c r="U42" s="154"/>
      <c r="V42" s="154"/>
      <c r="W42" s="154"/>
      <c r="X42" s="154"/>
      <c r="Y42" s="154"/>
      <c r="Z42" s="154"/>
      <c r="AA42" s="154"/>
      <c r="AB42" s="154"/>
      <c r="AC42" s="154"/>
      <c r="AD42" s="154"/>
      <c r="AE42" s="154"/>
      <c r="AF42" s="122"/>
      <c r="AG42" s="95"/>
      <c r="AH42" s="95"/>
      <c r="AI42" s="95"/>
      <c r="AJ42" s="95"/>
      <c r="AK42" s="74"/>
      <c r="AL42" s="74"/>
      <c r="AM42" s="74"/>
      <c r="AN42" s="74"/>
      <c r="AO42" s="74"/>
      <c r="AP42" s="74"/>
      <c r="AQ42" s="74"/>
      <c r="AR42" s="74"/>
      <c r="AS42" s="87"/>
      <c r="AT42" s="89"/>
      <c r="AU42" s="89"/>
    </row>
    <row r="43" spans="1:47" x14ac:dyDescent="0.2">
      <c r="A43" s="16"/>
      <c r="B43" s="116"/>
      <c r="C43" s="89"/>
      <c r="D43" s="117"/>
      <c r="E43" s="117"/>
      <c r="F43" s="117"/>
      <c r="G43" s="117"/>
      <c r="H43" s="91"/>
      <c r="I43" s="163" t="s">
        <v>50</v>
      </c>
      <c r="J43" s="163"/>
      <c r="K43" s="163"/>
      <c r="L43" s="163"/>
      <c r="M43" s="163"/>
      <c r="N43" s="163"/>
      <c r="O43" s="164"/>
      <c r="P43" s="165">
        <f>P40*$N44</f>
        <v>0</v>
      </c>
      <c r="Q43" s="165"/>
      <c r="R43" s="165"/>
      <c r="S43" s="165">
        <f>S40*$N44</f>
        <v>0</v>
      </c>
      <c r="T43" s="165"/>
      <c r="U43" s="165"/>
      <c r="V43" s="165">
        <f>V40*$N44</f>
        <v>0</v>
      </c>
      <c r="W43" s="165"/>
      <c r="X43" s="165"/>
      <c r="Y43" s="146"/>
      <c r="Z43" s="13"/>
      <c r="AA43" s="13"/>
      <c r="AB43" s="13"/>
      <c r="AC43" s="13"/>
      <c r="AD43" s="13"/>
      <c r="AE43" s="65"/>
      <c r="AF43" s="77"/>
      <c r="AK43" s="89"/>
      <c r="AL43" s="89"/>
      <c r="AM43" s="89"/>
      <c r="AN43" s="89"/>
      <c r="AO43" s="89"/>
      <c r="AP43" s="89"/>
      <c r="AQ43" s="89"/>
      <c r="AR43" s="89"/>
      <c r="AS43" s="87"/>
      <c r="AT43" s="89"/>
      <c r="AU43" s="89"/>
    </row>
    <row r="44" spans="1:47" x14ac:dyDescent="0.2">
      <c r="A44" s="16"/>
      <c r="B44" s="117"/>
      <c r="C44" s="117"/>
      <c r="D44" s="117"/>
      <c r="E44" s="117"/>
      <c r="F44" s="117"/>
      <c r="G44" s="117"/>
      <c r="H44" s="91"/>
      <c r="I44" s="155" t="s">
        <v>51</v>
      </c>
      <c r="J44" s="155"/>
      <c r="K44" s="155"/>
      <c r="L44" s="155"/>
      <c r="M44" s="155"/>
      <c r="N44" s="189">
        <v>10</v>
      </c>
      <c r="O44" s="189"/>
      <c r="P44" s="3"/>
      <c r="Q44" s="121"/>
      <c r="R44" s="9"/>
      <c r="S44" s="9"/>
      <c r="T44" s="9"/>
      <c r="U44" s="9"/>
      <c r="V44" s="9"/>
      <c r="W44" s="9"/>
      <c r="X44" s="9"/>
      <c r="Y44" s="9"/>
      <c r="Z44" s="128"/>
      <c r="AA44" s="128"/>
      <c r="AB44" s="128"/>
      <c r="AC44" s="128"/>
      <c r="AD44" s="128"/>
      <c r="AE44" s="49"/>
      <c r="AF44" s="4"/>
      <c r="AG44" s="4"/>
      <c r="AH44" s="4"/>
      <c r="AI44" s="4"/>
      <c r="AJ44" s="4"/>
      <c r="AK44" s="4"/>
      <c r="AL44" s="4"/>
      <c r="AM44" s="4"/>
      <c r="AN44" s="4"/>
      <c r="AO44" s="4"/>
      <c r="AP44" s="4"/>
      <c r="AQ44" s="4"/>
      <c r="AR44" s="4"/>
      <c r="AS44" s="87"/>
      <c r="AT44" s="89"/>
      <c r="AU44" s="89"/>
    </row>
    <row r="45" spans="1:47" ht="14" x14ac:dyDescent="0.2">
      <c r="A45" s="161" t="s">
        <v>52</v>
      </c>
      <c r="B45" s="161"/>
      <c r="C45" s="161"/>
      <c r="D45" s="161"/>
      <c r="E45" s="161"/>
      <c r="F45" s="87"/>
      <c r="G45" s="87"/>
      <c r="H45" s="87"/>
      <c r="I45" s="150"/>
      <c r="J45" s="150"/>
      <c r="K45" s="150"/>
      <c r="L45" s="150"/>
      <c r="M45" s="150"/>
      <c r="N45" s="150"/>
      <c r="O45" s="150"/>
      <c r="P45" s="87"/>
      <c r="Q45" s="148"/>
      <c r="R45" s="194" t="s">
        <v>53</v>
      </c>
      <c r="S45" s="194"/>
      <c r="T45" s="194"/>
      <c r="U45" s="194"/>
      <c r="V45" s="194"/>
      <c r="W45" s="194"/>
      <c r="X45" s="194"/>
      <c r="Y45" s="194"/>
      <c r="Z45" s="194"/>
      <c r="AA45" s="194"/>
      <c r="AB45" s="194"/>
      <c r="AC45" s="194"/>
      <c r="AD45" s="194"/>
      <c r="AE45" s="194"/>
      <c r="AF45" s="47"/>
      <c r="AG45" s="87"/>
      <c r="AH45" s="87"/>
      <c r="AI45" s="87"/>
      <c r="AJ45" s="87"/>
      <c r="AK45" s="87"/>
      <c r="AL45" s="87"/>
      <c r="AM45" s="87"/>
      <c r="AN45" s="87"/>
      <c r="AO45" s="87"/>
      <c r="AP45" s="87"/>
      <c r="AQ45" s="87"/>
      <c r="AR45" s="87"/>
      <c r="AS45" s="87"/>
      <c r="AT45" s="89"/>
      <c r="AU45" s="89"/>
    </row>
    <row r="46" spans="1:47" ht="14" x14ac:dyDescent="0.2">
      <c r="A46" s="161" t="s">
        <v>54</v>
      </c>
      <c r="B46" s="161"/>
      <c r="C46" s="161"/>
      <c r="D46" s="161"/>
      <c r="E46" s="161"/>
      <c r="F46" s="161"/>
      <c r="G46" s="161"/>
      <c r="H46" s="161"/>
      <c r="I46" s="161"/>
      <c r="J46" s="161"/>
      <c r="K46" s="161"/>
      <c r="L46" s="161"/>
      <c r="M46" s="161"/>
      <c r="N46" s="87"/>
      <c r="O46" s="87"/>
      <c r="P46" s="87"/>
      <c r="Q46" s="148"/>
      <c r="R46" s="168" t="s">
        <v>55</v>
      </c>
      <c r="S46" s="168"/>
      <c r="T46" s="168"/>
      <c r="U46" s="168"/>
      <c r="V46" s="168"/>
      <c r="W46" s="168"/>
      <c r="X46" s="168"/>
      <c r="Y46" s="168"/>
      <c r="Z46" s="168"/>
      <c r="AA46" s="168"/>
      <c r="AB46" s="168"/>
      <c r="AC46" s="168"/>
      <c r="AD46" s="168"/>
      <c r="AE46" s="168"/>
      <c r="AF46" s="47"/>
      <c r="AG46" s="87"/>
      <c r="AH46" s="87"/>
      <c r="AI46" s="87"/>
      <c r="AJ46" s="87"/>
      <c r="AK46" s="87"/>
      <c r="AL46" s="87"/>
      <c r="AM46" s="87"/>
      <c r="AN46" s="87"/>
      <c r="AO46" s="87"/>
      <c r="AP46" s="87"/>
      <c r="AQ46" s="87"/>
      <c r="AR46" s="87"/>
      <c r="AS46" s="87"/>
      <c r="AT46" s="89"/>
      <c r="AU46" s="89"/>
    </row>
    <row r="47" spans="1:47" ht="14" x14ac:dyDescent="0.2">
      <c r="A47" s="161" t="s">
        <v>56</v>
      </c>
      <c r="B47" s="161"/>
      <c r="C47" s="161"/>
      <c r="D47" s="161"/>
      <c r="E47" s="161"/>
      <c r="F47" s="161"/>
      <c r="G47" s="161"/>
      <c r="H47" s="161"/>
      <c r="I47" s="161"/>
      <c r="J47" s="161"/>
      <c r="K47" s="161"/>
      <c r="L47" s="161"/>
      <c r="M47" s="161"/>
      <c r="N47" s="87"/>
      <c r="O47" s="87"/>
      <c r="P47" s="87"/>
      <c r="Q47" s="148"/>
      <c r="R47" s="152" t="s">
        <v>57</v>
      </c>
      <c r="S47" s="152"/>
      <c r="T47" s="152"/>
      <c r="U47" s="152"/>
      <c r="V47" s="152"/>
      <c r="W47" s="152"/>
      <c r="X47" s="152"/>
      <c r="Y47" s="152"/>
      <c r="Z47" s="152"/>
      <c r="AA47" s="152"/>
      <c r="AB47" s="152"/>
      <c r="AC47" s="152"/>
      <c r="AD47" s="152"/>
      <c r="AE47" s="152"/>
      <c r="AF47" s="47"/>
      <c r="AG47" s="87"/>
      <c r="AH47" s="87"/>
      <c r="AI47" s="87"/>
      <c r="AJ47" s="87"/>
      <c r="AK47" s="87"/>
      <c r="AL47" s="87"/>
      <c r="AM47" s="87"/>
      <c r="AN47" s="87"/>
      <c r="AO47" s="87"/>
      <c r="AP47" s="87"/>
      <c r="AQ47" s="87"/>
      <c r="AR47" s="87"/>
      <c r="AS47" s="87"/>
      <c r="AT47" s="89"/>
      <c r="AU47" s="89"/>
    </row>
    <row r="48" spans="1:47" ht="14" x14ac:dyDescent="0.2">
      <c r="A48" s="161" t="s">
        <v>58</v>
      </c>
      <c r="B48" s="161"/>
      <c r="C48" s="161"/>
      <c r="D48" s="161"/>
      <c r="E48" s="161"/>
      <c r="F48" s="87"/>
      <c r="G48" s="87"/>
      <c r="H48" s="87"/>
      <c r="I48" s="87"/>
      <c r="J48" s="87"/>
      <c r="K48" s="87"/>
      <c r="L48" s="87"/>
      <c r="M48" s="87"/>
      <c r="N48" s="87"/>
      <c r="O48" s="87"/>
      <c r="P48" s="87"/>
      <c r="Q48" s="148"/>
      <c r="R48" s="152" t="s">
        <v>98</v>
      </c>
      <c r="S48" s="152"/>
      <c r="T48" s="152"/>
      <c r="U48" s="152"/>
      <c r="V48" s="152"/>
      <c r="W48" s="152"/>
      <c r="X48" s="152"/>
      <c r="Y48" s="152"/>
      <c r="Z48" s="152"/>
      <c r="AA48" s="152"/>
      <c r="AB48" s="152"/>
      <c r="AC48" s="152"/>
      <c r="AD48" s="152"/>
      <c r="AE48" s="152"/>
      <c r="AF48" s="47"/>
      <c r="AG48" s="87"/>
      <c r="AH48" s="87"/>
      <c r="AI48" s="87"/>
      <c r="AJ48" s="87"/>
      <c r="AK48" s="87"/>
      <c r="AL48" s="87"/>
      <c r="AM48" s="87"/>
      <c r="AN48" s="87"/>
      <c r="AO48" s="87"/>
      <c r="AP48" s="87"/>
      <c r="AQ48" s="87"/>
      <c r="AR48" s="87"/>
      <c r="AS48" s="87"/>
      <c r="AT48" s="89"/>
      <c r="AU48" s="89"/>
    </row>
    <row r="49" spans="1:47" ht="14" x14ac:dyDescent="0.2">
      <c r="A49" s="87"/>
      <c r="B49" s="87"/>
      <c r="C49" s="87"/>
      <c r="D49" s="87"/>
      <c r="E49" s="87"/>
      <c r="F49" s="87"/>
      <c r="G49" s="87"/>
      <c r="H49" s="87"/>
      <c r="I49" s="87"/>
      <c r="J49" s="87"/>
      <c r="K49" s="87"/>
      <c r="L49" s="87"/>
      <c r="M49" s="87"/>
      <c r="N49" s="87"/>
      <c r="O49" s="87"/>
      <c r="P49" s="87"/>
      <c r="Q49" s="148"/>
      <c r="R49" s="152" t="s">
        <v>99</v>
      </c>
      <c r="S49" s="152"/>
      <c r="T49" s="152"/>
      <c r="U49" s="152"/>
      <c r="V49" s="152"/>
      <c r="W49" s="152"/>
      <c r="X49" s="152"/>
      <c r="Y49" s="152"/>
      <c r="Z49" s="152"/>
      <c r="AA49" s="152"/>
      <c r="AB49" s="152"/>
      <c r="AC49" s="152"/>
      <c r="AD49" s="152"/>
      <c r="AE49" s="152"/>
      <c r="AF49" s="47"/>
      <c r="AG49" s="87"/>
      <c r="AH49" s="87"/>
      <c r="AI49" s="87"/>
      <c r="AJ49" s="87"/>
      <c r="AK49" s="87"/>
      <c r="AL49" s="87"/>
      <c r="AM49" s="87"/>
      <c r="AN49" s="87"/>
      <c r="AO49" s="87"/>
      <c r="AP49" s="87"/>
      <c r="AQ49" s="87"/>
      <c r="AR49" s="87"/>
      <c r="AS49" s="87"/>
      <c r="AT49" s="89"/>
      <c r="AU49" s="89"/>
    </row>
    <row r="50" spans="1:47" ht="14" x14ac:dyDescent="0.2">
      <c r="A50" s="87"/>
      <c r="B50" s="87"/>
      <c r="C50" s="87"/>
      <c r="D50" s="158" t="s">
        <v>61</v>
      </c>
      <c r="E50" s="158"/>
      <c r="F50" s="158"/>
      <c r="G50" s="158"/>
      <c r="H50" s="158"/>
      <c r="I50" s="158"/>
      <c r="J50" s="158"/>
      <c r="K50" s="87"/>
      <c r="L50" s="87"/>
      <c r="M50" s="87"/>
      <c r="N50" s="87"/>
      <c r="O50" s="87"/>
      <c r="P50" s="87"/>
      <c r="Q50" s="148"/>
      <c r="R50" s="152" t="s">
        <v>100</v>
      </c>
      <c r="S50" s="152"/>
      <c r="T50" s="152"/>
      <c r="U50" s="152"/>
      <c r="V50" s="152"/>
      <c r="W50" s="152"/>
      <c r="X50" s="152"/>
      <c r="Y50" s="152"/>
      <c r="Z50" s="152"/>
      <c r="AA50" s="152"/>
      <c r="AB50" s="152"/>
      <c r="AC50" s="152"/>
      <c r="AD50" s="152"/>
      <c r="AE50" s="152"/>
      <c r="AF50" s="47"/>
      <c r="AG50" s="87"/>
      <c r="AH50" s="87"/>
      <c r="AI50" s="87"/>
      <c r="AJ50" s="87"/>
      <c r="AK50" s="87"/>
      <c r="AL50" s="87"/>
      <c r="AM50" s="87"/>
      <c r="AN50" s="87"/>
      <c r="AO50" s="87"/>
      <c r="AP50" s="87"/>
      <c r="AQ50" s="87"/>
      <c r="AR50" s="87"/>
      <c r="AS50" s="87"/>
      <c r="AT50" s="89"/>
      <c r="AU50" s="89"/>
    </row>
    <row r="51" spans="1:47" ht="15.75" customHeight="1" x14ac:dyDescent="0.2">
      <c r="A51" s="87"/>
      <c r="B51" s="72"/>
      <c r="C51" s="72"/>
      <c r="D51" s="158"/>
      <c r="E51" s="159"/>
      <c r="F51" s="158"/>
      <c r="G51" s="159"/>
      <c r="H51" s="158"/>
      <c r="I51" s="159"/>
      <c r="J51" s="158"/>
      <c r="K51" s="72"/>
      <c r="L51" s="72"/>
      <c r="M51" s="72"/>
      <c r="N51" s="72"/>
      <c r="O51" s="72"/>
      <c r="P51" s="87"/>
      <c r="Q51" s="148"/>
      <c r="R51" s="152" t="s">
        <v>101</v>
      </c>
      <c r="S51" s="152"/>
      <c r="T51" s="152"/>
      <c r="U51" s="152"/>
      <c r="V51" s="152"/>
      <c r="W51" s="152"/>
      <c r="X51" s="152"/>
      <c r="Y51" s="152"/>
      <c r="Z51" s="152"/>
      <c r="AA51" s="152"/>
      <c r="AB51" s="152"/>
      <c r="AC51" s="152"/>
      <c r="AD51" s="152"/>
      <c r="AE51" s="152"/>
      <c r="AF51" s="47"/>
      <c r="AG51" s="87"/>
      <c r="AH51" s="87"/>
      <c r="AI51" s="87"/>
      <c r="AJ51" s="87"/>
      <c r="AK51" s="87"/>
      <c r="AL51" s="87"/>
      <c r="AM51" s="87"/>
      <c r="AN51" s="87"/>
      <c r="AO51" s="87"/>
      <c r="AP51" s="87"/>
      <c r="AQ51" s="87"/>
      <c r="AR51" s="87"/>
      <c r="AS51" s="87"/>
      <c r="AT51" s="89"/>
      <c r="AU51" s="89"/>
    </row>
    <row r="52" spans="1:47" ht="15.75" customHeight="1" x14ac:dyDescent="0.2">
      <c r="A52" s="148"/>
      <c r="B52" s="24" t="s">
        <v>64</v>
      </c>
      <c r="C52" s="58" t="s">
        <v>65</v>
      </c>
      <c r="D52" s="157" t="s">
        <v>66</v>
      </c>
      <c r="E52" s="157"/>
      <c r="F52" s="157" t="s">
        <v>67</v>
      </c>
      <c r="G52" s="157"/>
      <c r="H52" s="157" t="s">
        <v>68</v>
      </c>
      <c r="I52" s="157"/>
      <c r="J52" s="157" t="s">
        <v>69</v>
      </c>
      <c r="K52" s="157" t="s">
        <v>70</v>
      </c>
      <c r="L52" s="157" t="s">
        <v>70</v>
      </c>
      <c r="M52" s="157"/>
      <c r="N52" s="160" t="s">
        <v>71</v>
      </c>
      <c r="O52" s="160"/>
      <c r="P52" s="47"/>
      <c r="Q52" s="148"/>
      <c r="R52" s="152" t="s">
        <v>72</v>
      </c>
      <c r="S52" s="152"/>
      <c r="T52" s="152"/>
      <c r="U52" s="152"/>
      <c r="V52" s="152"/>
      <c r="W52" s="152"/>
      <c r="X52" s="152"/>
      <c r="Y52" s="152"/>
      <c r="Z52" s="152"/>
      <c r="AA52" s="152"/>
      <c r="AB52" s="152"/>
      <c r="AC52" s="152"/>
      <c r="AD52" s="152"/>
      <c r="AE52" s="152"/>
      <c r="AF52" s="47"/>
      <c r="AG52" s="87"/>
      <c r="AH52" s="87"/>
      <c r="AI52" s="87"/>
      <c r="AJ52" s="87"/>
      <c r="AK52" s="87"/>
      <c r="AL52" s="87"/>
      <c r="AM52" s="89"/>
      <c r="AN52" s="89"/>
      <c r="AO52" s="89"/>
      <c r="AP52" s="89"/>
      <c r="AQ52" s="89"/>
      <c r="AR52" s="89"/>
      <c r="AS52" s="89"/>
      <c r="AT52" s="89"/>
      <c r="AU52" s="89"/>
    </row>
    <row r="53" spans="1:47" x14ac:dyDescent="0.2">
      <c r="A53" s="148"/>
      <c r="B53" s="120" t="s">
        <v>73</v>
      </c>
      <c r="C53" s="93">
        <f t="shared" ref="C53:C59" si="28">COUNTIF($D$12:$D$39,B53)</f>
        <v>0</v>
      </c>
      <c r="D53" s="151">
        <f t="shared" ref="D53:D59" si="29">SUMIF($D$12:$D$39,B53,$Z$12:$Z$39)</f>
        <v>0</v>
      </c>
      <c r="E53" s="151">
        <f t="shared" ref="E53:E59" si="30">SUMIF($D$12:$D$39,"ABCD",AA12:AA39)</f>
        <v>0</v>
      </c>
      <c r="F53" s="151">
        <f t="shared" ref="F53:F59" si="31">SUMIF($D$12:$D$39,B53,$AA$12:$AA$39)</f>
        <v>0</v>
      </c>
      <c r="G53" s="151">
        <f t="shared" ref="G53:G59" si="32">SUMIF($D$12:$D$39,"ABCD",AC12:AC39)</f>
        <v>0</v>
      </c>
      <c r="H53" s="151">
        <f t="shared" ref="H53:H59" si="33">SUMIF($D$12:$D$39,B53,$AB$12:$AB$39)</f>
        <v>0</v>
      </c>
      <c r="I53" s="151">
        <f t="shared" ref="I53:I59" si="34">SUMIF($D$12:$D$39,"ABCD",AE12:AE39)</f>
        <v>0</v>
      </c>
      <c r="J53" s="151">
        <f t="shared" ref="J53:J59" si="35">SUMIF($D$12:$D$39,B53,$AC$12:$AC$39)</f>
        <v>0</v>
      </c>
      <c r="K53" s="151"/>
      <c r="L53" s="151">
        <f t="shared" ref="L53:L59" si="36">SUMIF($D$12:$D$39,B53,$AD$12:$AD$39)</f>
        <v>0</v>
      </c>
      <c r="M53" s="151">
        <f t="shared" ref="M53:M59" si="37">SUMIF($D$12:$D$39,"ABCD",$AD$12:$AD$39)</f>
        <v>0</v>
      </c>
      <c r="N53" s="151">
        <f t="shared" ref="N53:N59" si="38">SUMIF($D$12:$D$39,B53,$AE$12:$AE$39)</f>
        <v>0</v>
      </c>
      <c r="O53" s="151"/>
      <c r="P53" s="47"/>
      <c r="Q53" s="148"/>
      <c r="R53" s="152" t="s">
        <v>74</v>
      </c>
      <c r="S53" s="152"/>
      <c r="T53" s="152"/>
      <c r="U53" s="152"/>
      <c r="V53" s="152"/>
      <c r="W53" s="152"/>
      <c r="X53" s="152"/>
      <c r="Y53" s="152"/>
      <c r="Z53" s="152"/>
      <c r="AA53" s="152"/>
      <c r="AB53" s="152"/>
      <c r="AC53" s="152"/>
      <c r="AD53" s="152"/>
      <c r="AE53" s="152"/>
      <c r="AF53" s="47"/>
      <c r="AG53" s="87"/>
      <c r="AH53" s="87"/>
      <c r="AI53" s="87"/>
      <c r="AJ53" s="87"/>
      <c r="AK53" s="87"/>
      <c r="AL53" s="87"/>
      <c r="AM53" s="89"/>
      <c r="AN53" s="89"/>
      <c r="AO53" s="89"/>
      <c r="AP53" s="89"/>
      <c r="AQ53" s="89"/>
      <c r="AR53" s="89"/>
      <c r="AS53" s="89"/>
      <c r="AT53" s="89"/>
      <c r="AU53" s="89"/>
    </row>
    <row r="54" spans="1:47" x14ac:dyDescent="0.2">
      <c r="A54" s="148"/>
      <c r="B54" s="120" t="s">
        <v>75</v>
      </c>
      <c r="C54" s="93">
        <f t="shared" si="28"/>
        <v>0</v>
      </c>
      <c r="D54" s="151">
        <f t="shared" si="29"/>
        <v>0</v>
      </c>
      <c r="E54" s="151">
        <f t="shared" si="30"/>
        <v>0</v>
      </c>
      <c r="F54" s="151">
        <f t="shared" si="31"/>
        <v>0</v>
      </c>
      <c r="G54" s="151">
        <f t="shared" si="32"/>
        <v>0</v>
      </c>
      <c r="H54" s="151">
        <f t="shared" si="33"/>
        <v>0</v>
      </c>
      <c r="I54" s="151">
        <f t="shared" si="34"/>
        <v>0</v>
      </c>
      <c r="J54" s="151">
        <f t="shared" si="35"/>
        <v>0</v>
      </c>
      <c r="K54" s="151"/>
      <c r="L54" s="151">
        <f t="shared" si="36"/>
        <v>0</v>
      </c>
      <c r="M54" s="151">
        <f t="shared" si="37"/>
        <v>0</v>
      </c>
      <c r="N54" s="151">
        <f t="shared" si="38"/>
        <v>0</v>
      </c>
      <c r="O54" s="151"/>
      <c r="P54" s="47"/>
      <c r="Q54" s="148"/>
      <c r="R54" s="152" t="s">
        <v>93</v>
      </c>
      <c r="S54" s="152"/>
      <c r="T54" s="152"/>
      <c r="U54" s="152"/>
      <c r="V54" s="152"/>
      <c r="W54" s="152"/>
      <c r="X54" s="152"/>
      <c r="Y54" s="152"/>
      <c r="Z54" s="152"/>
      <c r="AA54" s="152"/>
      <c r="AB54" s="152"/>
      <c r="AC54" s="152"/>
      <c r="AD54" s="152"/>
      <c r="AE54" s="152"/>
      <c r="AF54" s="47"/>
      <c r="AG54" s="87"/>
      <c r="AH54" s="87"/>
      <c r="AI54" s="87"/>
      <c r="AJ54" s="87"/>
      <c r="AK54" s="87"/>
      <c r="AL54" s="87"/>
      <c r="AM54" s="89"/>
      <c r="AN54" s="89"/>
      <c r="AO54" s="89"/>
      <c r="AP54" s="89"/>
      <c r="AQ54" s="89"/>
      <c r="AR54" s="89"/>
      <c r="AS54" s="89"/>
      <c r="AT54" s="89"/>
      <c r="AU54" s="89"/>
    </row>
    <row r="55" spans="1:47" ht="15.75" customHeight="1" x14ac:dyDescent="0.2">
      <c r="A55" s="148"/>
      <c r="B55" s="120" t="s">
        <v>77</v>
      </c>
      <c r="C55" s="93">
        <f t="shared" si="28"/>
        <v>0</v>
      </c>
      <c r="D55" s="151">
        <f t="shared" si="29"/>
        <v>0</v>
      </c>
      <c r="E55" s="151">
        <f t="shared" si="30"/>
        <v>0</v>
      </c>
      <c r="F55" s="151">
        <f t="shared" si="31"/>
        <v>0</v>
      </c>
      <c r="G55" s="151">
        <f t="shared" si="32"/>
        <v>0</v>
      </c>
      <c r="H55" s="151">
        <f t="shared" si="33"/>
        <v>0</v>
      </c>
      <c r="I55" s="151">
        <f t="shared" si="34"/>
        <v>0</v>
      </c>
      <c r="J55" s="151">
        <f t="shared" si="35"/>
        <v>0</v>
      </c>
      <c r="K55" s="151"/>
      <c r="L55" s="151">
        <f t="shared" si="36"/>
        <v>0</v>
      </c>
      <c r="M55" s="151">
        <f t="shared" si="37"/>
        <v>0</v>
      </c>
      <c r="N55" s="151">
        <f t="shared" si="38"/>
        <v>0</v>
      </c>
      <c r="O55" s="151"/>
      <c r="P55" s="47"/>
      <c r="Q55" s="148"/>
      <c r="R55" s="153" t="s">
        <v>78</v>
      </c>
      <c r="S55" s="153"/>
      <c r="T55" s="153"/>
      <c r="U55" s="153"/>
      <c r="V55" s="153"/>
      <c r="W55" s="153"/>
      <c r="X55" s="153"/>
      <c r="Y55" s="153"/>
      <c r="Z55" s="153"/>
      <c r="AA55" s="153"/>
      <c r="AB55" s="153"/>
      <c r="AC55" s="153"/>
      <c r="AD55" s="153"/>
      <c r="AE55" s="153"/>
      <c r="AF55" s="47"/>
      <c r="AG55" s="87"/>
      <c r="AH55" s="87"/>
      <c r="AI55" s="87"/>
      <c r="AJ55" s="87"/>
      <c r="AK55" s="87"/>
      <c r="AL55" s="87"/>
      <c r="AM55" s="89"/>
      <c r="AN55" s="89"/>
      <c r="AO55" s="89"/>
      <c r="AP55" s="89"/>
      <c r="AQ55" s="89"/>
      <c r="AR55" s="89"/>
      <c r="AS55" s="89"/>
      <c r="AT55" s="89"/>
      <c r="AU55" s="89"/>
    </row>
    <row r="56" spans="1:47" ht="15.75" customHeight="1" x14ac:dyDescent="0.2">
      <c r="A56" s="148"/>
      <c r="B56" s="120" t="s">
        <v>102</v>
      </c>
      <c r="C56" s="93">
        <f t="shared" si="28"/>
        <v>0</v>
      </c>
      <c r="D56" s="151">
        <f t="shared" si="29"/>
        <v>0</v>
      </c>
      <c r="E56" s="151">
        <f t="shared" si="30"/>
        <v>0</v>
      </c>
      <c r="F56" s="151">
        <f t="shared" si="31"/>
        <v>0</v>
      </c>
      <c r="G56" s="151">
        <f t="shared" si="32"/>
        <v>0</v>
      </c>
      <c r="H56" s="151">
        <f t="shared" si="33"/>
        <v>0</v>
      </c>
      <c r="I56" s="151">
        <f t="shared" si="34"/>
        <v>0</v>
      </c>
      <c r="J56" s="151">
        <f t="shared" si="35"/>
        <v>0</v>
      </c>
      <c r="K56" s="151"/>
      <c r="L56" s="151">
        <f t="shared" si="36"/>
        <v>0</v>
      </c>
      <c r="M56" s="151">
        <f t="shared" si="37"/>
        <v>0</v>
      </c>
      <c r="N56" s="151">
        <f t="shared" si="38"/>
        <v>0</v>
      </c>
      <c r="O56" s="151"/>
      <c r="P56" s="47"/>
      <c r="Q56" s="87"/>
      <c r="R56" s="150"/>
      <c r="S56" s="150"/>
      <c r="T56" s="150"/>
      <c r="U56" s="150"/>
      <c r="V56" s="150"/>
      <c r="W56" s="150"/>
      <c r="X56" s="150"/>
      <c r="Y56" s="150"/>
      <c r="Z56" s="150"/>
      <c r="AA56" s="150"/>
      <c r="AB56" s="150"/>
      <c r="AC56" s="150"/>
      <c r="AD56" s="150"/>
      <c r="AE56" s="150"/>
      <c r="AF56" s="87"/>
      <c r="AG56" s="87"/>
      <c r="AH56" s="87"/>
      <c r="AI56" s="87"/>
      <c r="AJ56" s="87"/>
      <c r="AK56" s="87"/>
      <c r="AL56" s="87"/>
      <c r="AM56" s="89"/>
      <c r="AN56" s="89"/>
      <c r="AO56" s="89"/>
      <c r="AP56" s="89"/>
      <c r="AQ56" s="89"/>
      <c r="AR56" s="89"/>
      <c r="AS56" s="89"/>
      <c r="AT56" s="89"/>
      <c r="AU56" s="89"/>
    </row>
    <row r="57" spans="1:47" x14ac:dyDescent="0.2">
      <c r="A57" s="148"/>
      <c r="B57" s="120"/>
      <c r="C57" s="93">
        <f t="shared" si="28"/>
        <v>0</v>
      </c>
      <c r="D57" s="151">
        <f t="shared" si="29"/>
        <v>0</v>
      </c>
      <c r="E57" s="151">
        <f t="shared" si="30"/>
        <v>0</v>
      </c>
      <c r="F57" s="151">
        <f t="shared" si="31"/>
        <v>0</v>
      </c>
      <c r="G57" s="151">
        <f t="shared" si="32"/>
        <v>0</v>
      </c>
      <c r="H57" s="151">
        <f t="shared" si="33"/>
        <v>0</v>
      </c>
      <c r="I57" s="151">
        <f t="shared" si="34"/>
        <v>0</v>
      </c>
      <c r="J57" s="151">
        <f t="shared" si="35"/>
        <v>0</v>
      </c>
      <c r="K57" s="151"/>
      <c r="L57" s="151">
        <f t="shared" si="36"/>
        <v>0</v>
      </c>
      <c r="M57" s="151">
        <f t="shared" si="37"/>
        <v>0</v>
      </c>
      <c r="N57" s="151">
        <f t="shared" si="38"/>
        <v>0</v>
      </c>
      <c r="O57" s="151"/>
      <c r="P57" s="47"/>
      <c r="Q57" s="87"/>
      <c r="R57" s="87"/>
      <c r="S57" s="87"/>
      <c r="T57" s="87"/>
      <c r="U57" s="87"/>
      <c r="V57" s="87"/>
      <c r="W57" s="87"/>
      <c r="X57" s="87"/>
      <c r="Y57" s="87"/>
      <c r="Z57" s="87"/>
      <c r="AA57" s="87"/>
      <c r="AB57" s="87"/>
      <c r="AC57" s="87"/>
      <c r="AD57" s="87"/>
      <c r="AE57" s="87"/>
      <c r="AF57" s="87"/>
      <c r="AG57" s="87"/>
      <c r="AH57" s="87"/>
      <c r="AI57" s="87"/>
      <c r="AJ57" s="87"/>
      <c r="AK57" s="87"/>
      <c r="AL57" s="87"/>
      <c r="AM57" s="89"/>
      <c r="AN57" s="89"/>
      <c r="AO57" s="89"/>
      <c r="AP57" s="89"/>
      <c r="AQ57" s="89"/>
      <c r="AR57" s="89"/>
      <c r="AS57" s="89"/>
      <c r="AT57" s="89"/>
      <c r="AU57" s="89"/>
    </row>
    <row r="58" spans="1:47" x14ac:dyDescent="0.2">
      <c r="A58" s="148"/>
      <c r="B58" s="120"/>
      <c r="C58" s="93">
        <f t="shared" si="28"/>
        <v>0</v>
      </c>
      <c r="D58" s="151">
        <f t="shared" si="29"/>
        <v>0</v>
      </c>
      <c r="E58" s="151">
        <f t="shared" si="30"/>
        <v>0</v>
      </c>
      <c r="F58" s="151">
        <f t="shared" si="31"/>
        <v>0</v>
      </c>
      <c r="G58" s="151">
        <f t="shared" si="32"/>
        <v>0</v>
      </c>
      <c r="H58" s="151">
        <f t="shared" si="33"/>
        <v>0</v>
      </c>
      <c r="I58" s="151">
        <f t="shared" si="34"/>
        <v>0</v>
      </c>
      <c r="J58" s="151">
        <f t="shared" si="35"/>
        <v>0</v>
      </c>
      <c r="K58" s="151"/>
      <c r="L58" s="151">
        <f t="shared" si="36"/>
        <v>0</v>
      </c>
      <c r="M58" s="151">
        <f t="shared" si="37"/>
        <v>0</v>
      </c>
      <c r="N58" s="151">
        <f t="shared" si="38"/>
        <v>0</v>
      </c>
      <c r="O58" s="151"/>
      <c r="P58" s="47"/>
      <c r="Q58" s="87"/>
      <c r="R58" s="87"/>
      <c r="S58" s="87"/>
      <c r="T58" s="87"/>
      <c r="U58" s="87"/>
      <c r="V58" s="87"/>
      <c r="W58" s="87"/>
      <c r="X58" s="87"/>
      <c r="Y58" s="87"/>
      <c r="Z58" s="87"/>
      <c r="AA58" s="87"/>
      <c r="AB58" s="87"/>
      <c r="AC58" s="87"/>
      <c r="AD58" s="87"/>
      <c r="AE58" s="87"/>
      <c r="AF58" s="87"/>
      <c r="AG58" s="87"/>
      <c r="AH58" s="87"/>
      <c r="AI58" s="87"/>
      <c r="AJ58" s="87"/>
      <c r="AK58" s="87"/>
      <c r="AL58" s="87"/>
      <c r="AM58" s="89"/>
      <c r="AN58" s="89"/>
      <c r="AO58" s="89"/>
      <c r="AP58" s="89"/>
      <c r="AQ58" s="89"/>
      <c r="AR58" s="89"/>
      <c r="AS58" s="89"/>
      <c r="AT58" s="89"/>
      <c r="AU58" s="89"/>
    </row>
    <row r="59" spans="1:47" ht="15.75" customHeight="1" x14ac:dyDescent="0.2">
      <c r="A59" s="148"/>
      <c r="B59" s="120"/>
      <c r="C59" s="93">
        <f t="shared" si="28"/>
        <v>0</v>
      </c>
      <c r="D59" s="151">
        <f t="shared" si="29"/>
        <v>0</v>
      </c>
      <c r="E59" s="151">
        <f t="shared" si="30"/>
        <v>0</v>
      </c>
      <c r="F59" s="151">
        <f t="shared" si="31"/>
        <v>0</v>
      </c>
      <c r="G59" s="151">
        <f t="shared" si="32"/>
        <v>0</v>
      </c>
      <c r="H59" s="151">
        <f t="shared" si="33"/>
        <v>0</v>
      </c>
      <c r="I59" s="151">
        <f t="shared" si="34"/>
        <v>0</v>
      </c>
      <c r="J59" s="151">
        <f t="shared" si="35"/>
        <v>0</v>
      </c>
      <c r="K59" s="151"/>
      <c r="L59" s="151">
        <f t="shared" si="36"/>
        <v>0</v>
      </c>
      <c r="M59" s="151">
        <f t="shared" si="37"/>
        <v>0</v>
      </c>
      <c r="N59" s="151">
        <f t="shared" si="38"/>
        <v>0</v>
      </c>
      <c r="O59" s="151"/>
      <c r="P59" s="47"/>
      <c r="Q59" s="87"/>
      <c r="R59" s="87"/>
      <c r="S59" s="87"/>
      <c r="T59" s="87"/>
      <c r="U59" s="87"/>
      <c r="V59" s="87"/>
      <c r="W59" s="87"/>
      <c r="X59" s="87"/>
      <c r="Y59" s="87"/>
      <c r="Z59" s="87"/>
      <c r="AA59" s="87"/>
      <c r="AB59" s="87"/>
      <c r="AC59" s="87"/>
      <c r="AD59" s="87"/>
      <c r="AE59" s="87"/>
      <c r="AF59" s="87"/>
      <c r="AG59" s="87"/>
      <c r="AH59" s="87"/>
      <c r="AI59" s="87"/>
      <c r="AJ59" s="87"/>
      <c r="AK59" s="87"/>
      <c r="AL59" s="87"/>
      <c r="AM59" s="89"/>
      <c r="AN59" s="89"/>
      <c r="AO59" s="89"/>
      <c r="AP59" s="89"/>
      <c r="AQ59" s="89"/>
      <c r="AR59" s="89"/>
      <c r="AS59" s="89"/>
      <c r="AT59" s="89"/>
      <c r="AU59" s="89"/>
    </row>
    <row r="60" spans="1:47" ht="15.75" customHeight="1" x14ac:dyDescent="0.2">
      <c r="A60" s="87"/>
      <c r="B60" s="150"/>
      <c r="C60" s="150"/>
      <c r="D60" s="150"/>
      <c r="E60" s="150"/>
      <c r="F60" s="150"/>
      <c r="G60" s="150"/>
      <c r="H60" s="150"/>
      <c r="I60" s="150"/>
      <c r="J60" s="150"/>
      <c r="K60" s="150"/>
      <c r="L60" s="150"/>
      <c r="M60" s="150"/>
      <c r="N60" s="150"/>
      <c r="O60" s="150"/>
      <c r="P60" s="87"/>
      <c r="Q60" s="87"/>
      <c r="R60" s="87"/>
      <c r="S60" s="87"/>
      <c r="T60" s="87"/>
      <c r="U60" s="87"/>
      <c r="V60" s="87"/>
      <c r="W60" s="87"/>
      <c r="X60" s="87"/>
      <c r="Y60" s="87"/>
      <c r="Z60" s="87"/>
      <c r="AA60" s="87"/>
      <c r="AB60" s="87"/>
      <c r="AC60" s="87"/>
      <c r="AD60" s="87"/>
      <c r="AE60" s="87"/>
      <c r="AF60" s="87"/>
      <c r="AG60" s="87"/>
      <c r="AH60" s="87"/>
      <c r="AI60" s="87"/>
      <c r="AJ60" s="87"/>
      <c r="AK60" s="87"/>
      <c r="AL60" s="87"/>
      <c r="AM60" s="89"/>
      <c r="AN60" s="89"/>
      <c r="AO60" s="89"/>
      <c r="AP60" s="89"/>
      <c r="AQ60" s="89"/>
      <c r="AR60" s="89"/>
      <c r="AS60" s="89"/>
      <c r="AT60" s="89"/>
      <c r="AU60" s="89"/>
    </row>
    <row r="61" spans="1:47" ht="14" x14ac:dyDescent="0.2">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9"/>
      <c r="AN61" s="89"/>
      <c r="AO61" s="89"/>
      <c r="AP61" s="89"/>
      <c r="AQ61" s="89"/>
      <c r="AR61" s="89"/>
      <c r="AS61" s="89"/>
      <c r="AT61" s="89"/>
      <c r="AU61" s="89"/>
    </row>
    <row r="62" spans="1:47" ht="14" x14ac:dyDescent="0.2">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9"/>
      <c r="AN62" s="89"/>
      <c r="AO62" s="89"/>
      <c r="AP62" s="89"/>
      <c r="AQ62" s="89"/>
      <c r="AR62" s="89"/>
      <c r="AS62" s="89"/>
      <c r="AT62" s="89"/>
      <c r="AU62" s="89"/>
    </row>
    <row r="63" spans="1:47" ht="14" x14ac:dyDescent="0.2">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9"/>
      <c r="AN63" s="89"/>
      <c r="AO63" s="89"/>
      <c r="AP63" s="89"/>
      <c r="AQ63" s="89"/>
      <c r="AR63" s="89"/>
      <c r="AS63" s="89"/>
      <c r="AT63" s="89"/>
      <c r="AU63" s="89"/>
    </row>
    <row r="64" spans="1:47" ht="14" x14ac:dyDescent="0.2">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9"/>
      <c r="AN64" s="89"/>
      <c r="AO64" s="89"/>
      <c r="AP64" s="89"/>
      <c r="AQ64" s="89"/>
      <c r="AR64" s="89"/>
      <c r="AS64" s="89"/>
      <c r="AT64" s="89"/>
      <c r="AU64" s="89"/>
    </row>
    <row r="65" spans="1:47" ht="14" x14ac:dyDescent="0.2">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9"/>
      <c r="AN65" s="89"/>
      <c r="AO65" s="89"/>
      <c r="AP65" s="89"/>
      <c r="AQ65" s="89"/>
      <c r="AR65" s="89"/>
      <c r="AS65" s="89"/>
      <c r="AT65" s="89"/>
      <c r="AU65" s="89"/>
    </row>
    <row r="66" spans="1:47" ht="14"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9"/>
      <c r="AU66" s="89"/>
    </row>
  </sheetData>
  <mergeCells count="89">
    <mergeCell ref="A4:AF4"/>
    <mergeCell ref="AG4:AJ4"/>
    <mergeCell ref="AG5:AH5"/>
    <mergeCell ref="B7:C7"/>
    <mergeCell ref="Z7:AC7"/>
    <mergeCell ref="B8:H8"/>
    <mergeCell ref="J8:N8"/>
    <mergeCell ref="P8:X8"/>
    <mergeCell ref="R46:AE46"/>
    <mergeCell ref="P9:R9"/>
    <mergeCell ref="S9:U9"/>
    <mergeCell ref="V9:X9"/>
    <mergeCell ref="V41:X41"/>
    <mergeCell ref="Z8:AC8"/>
    <mergeCell ref="I44:M44"/>
    <mergeCell ref="N44:O44"/>
    <mergeCell ref="I40:O40"/>
    <mergeCell ref="I41:O41"/>
    <mergeCell ref="P41:R41"/>
    <mergeCell ref="S41:U41"/>
    <mergeCell ref="I42:O42"/>
    <mergeCell ref="A47:M47"/>
    <mergeCell ref="R47:AE47"/>
    <mergeCell ref="A45:E45"/>
    <mergeCell ref="R45:AE45"/>
    <mergeCell ref="A46:M46"/>
    <mergeCell ref="P42:AE42"/>
    <mergeCell ref="I43:O43"/>
    <mergeCell ref="P43:R43"/>
    <mergeCell ref="S43:U43"/>
    <mergeCell ref="V43:X43"/>
    <mergeCell ref="R48:AE48"/>
    <mergeCell ref="D50:J51"/>
    <mergeCell ref="R50:AE50"/>
    <mergeCell ref="R51:AE51"/>
    <mergeCell ref="A48:E48"/>
    <mergeCell ref="R49:AE49"/>
    <mergeCell ref="R52:AE52"/>
    <mergeCell ref="N53:O53"/>
    <mergeCell ref="R53:AE53"/>
    <mergeCell ref="L54:M54"/>
    <mergeCell ref="D52:E52"/>
    <mergeCell ref="F52:G52"/>
    <mergeCell ref="H52:I52"/>
    <mergeCell ref="J52:K52"/>
    <mergeCell ref="L52:M52"/>
    <mergeCell ref="N52:O52"/>
    <mergeCell ref="N56:O56"/>
    <mergeCell ref="F53:G53"/>
    <mergeCell ref="H53:I53"/>
    <mergeCell ref="J53:K53"/>
    <mergeCell ref="L53:M53"/>
    <mergeCell ref="F54:G54"/>
    <mergeCell ref="H54:I54"/>
    <mergeCell ref="L56:M56"/>
    <mergeCell ref="N54:O54"/>
    <mergeCell ref="R54:AE54"/>
    <mergeCell ref="J55:K55"/>
    <mergeCell ref="N55:O55"/>
    <mergeCell ref="R55:AE55"/>
    <mergeCell ref="J54:K54"/>
    <mergeCell ref="L55:M55"/>
    <mergeCell ref="J58:K58"/>
    <mergeCell ref="L58:M58"/>
    <mergeCell ref="N58:O58"/>
    <mergeCell ref="D57:E57"/>
    <mergeCell ref="D56:E56"/>
    <mergeCell ref="F56:G56"/>
    <mergeCell ref="H56:I56"/>
    <mergeCell ref="J56:K56"/>
    <mergeCell ref="J57:K57"/>
    <mergeCell ref="N57:O57"/>
    <mergeCell ref="L57:M57"/>
    <mergeCell ref="D58:E58"/>
    <mergeCell ref="F58:G58"/>
    <mergeCell ref="H58:I58"/>
    <mergeCell ref="F57:G57"/>
    <mergeCell ref="H57:I57"/>
    <mergeCell ref="D53:E53"/>
    <mergeCell ref="D55:E55"/>
    <mergeCell ref="F55:G55"/>
    <mergeCell ref="H55:I55"/>
    <mergeCell ref="D54:E54"/>
    <mergeCell ref="N59:O59"/>
    <mergeCell ref="D59:E59"/>
    <mergeCell ref="F59:G59"/>
    <mergeCell ref="H59:I59"/>
    <mergeCell ref="J59:K59"/>
    <mergeCell ref="L59:M59"/>
  </mergeCells>
  <phoneticPr fontId="0" type="noConversion"/>
  <conditionalFormatting sqref="AG12 AH12 AI12 AJ12 AG13 AH13 AI13 AJ13 AG14 AH14 AI14 AJ14 AG15 AH15 AI15 AJ15 AG16 AH16 AI16 AJ16 AG17 AH17 AI17 AJ17 AG18 AH18 AI18 AJ18 AG19 AH19 AI19 AJ19 AG20 AH20 AI20 AJ20 AG21 AH21 AI21 AJ21 AG22 AH22 AI22 AJ22 AG23 AH23 AI23 AJ23 AG24 AH24 AI24 AJ24 AG25 AH25 AI25 AJ25 AG26 AH26 AI26 AJ26 AG27 AH27 AI27 AJ27 AG28 AH28 AI28 AJ28 AG29 AH29 AI29 AJ29 AG30 AH30 AI30 AJ30 AG31 AH31 AI31 AJ31 AG32 AH32 AI32 AJ32 AG33 AH33 AI33 AJ33 AG34 AH34 AI34 AJ34 AG35 AH35 AI35 AJ35 AG36 AH36 AI36 AJ36 AG37 AH37 AI37 AJ37 AG38 AH38 AI38 AJ38 AG39 AH39 AI39 AJ39">
    <cfRule type="cellIs" dxfId="0" priority="1" stopIfTrue="1" operator="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UNIVERSAL WORKSHEET</vt:lpstr>
      <vt:lpstr>Input Form</vt:lpstr>
      <vt:lpstr>8 Bar Worksheet</vt:lpstr>
      <vt:lpstr>13 Bar 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2013-09-17T14:29:22Z</dcterms:created>
  <dcterms:modified xsi:type="dcterms:W3CDTF">2019-11-19T23:31:18Z</dcterms:modified>
</cp:coreProperties>
</file>