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itham\Desktop\Class\Case Study-Directional\"/>
    </mc:Choice>
  </mc:AlternateContent>
  <bookViews>
    <workbookView xWindow="0" yWindow="0" windowWidth="28800" windowHeight="13020" activeTab="3"/>
  </bookViews>
  <sheets>
    <sheet name="Trade" sheetId="1" r:id="rId1"/>
    <sheet name="Def 1" sheetId="2" r:id="rId2"/>
    <sheet name="Def 2" sheetId="3" r:id="rId3"/>
    <sheet name="Closing CC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5" i="4" l="1"/>
  <c r="P25" i="4"/>
  <c r="R24" i="4"/>
  <c r="P24" i="4"/>
  <c r="K40" i="3" l="1"/>
  <c r="K39" i="3"/>
  <c r="K41" i="3" s="1"/>
  <c r="K37" i="3"/>
  <c r="K36" i="3"/>
  <c r="R35" i="3"/>
  <c r="P35" i="3"/>
  <c r="K35" i="3"/>
  <c r="Q35" i="3" s="1"/>
  <c r="R34" i="3"/>
  <c r="P34" i="3"/>
  <c r="K34" i="3"/>
  <c r="Q34" i="3" s="1"/>
  <c r="K33" i="3"/>
  <c r="R32" i="3"/>
  <c r="P32" i="3"/>
  <c r="K32" i="3"/>
  <c r="K41" i="2"/>
  <c r="K40" i="2"/>
  <c r="K39" i="2"/>
  <c r="K38" i="2"/>
  <c r="Q32" i="3" l="1"/>
  <c r="Q41" i="3"/>
  <c r="K25" i="4"/>
  <c r="Q25" i="4" s="1"/>
  <c r="K24" i="4"/>
  <c r="Q24" i="4" s="1"/>
  <c r="K23" i="4"/>
  <c r="K22" i="4"/>
  <c r="R21" i="4"/>
  <c r="P21" i="4"/>
  <c r="K21" i="4"/>
  <c r="R20" i="4"/>
  <c r="P20" i="4"/>
  <c r="K20" i="4"/>
  <c r="Q20" i="4" s="1"/>
  <c r="K19" i="4"/>
  <c r="R18" i="4"/>
  <c r="P18" i="4"/>
  <c r="K18" i="4"/>
  <c r="Q18" i="4" s="1"/>
  <c r="K41" i="1"/>
  <c r="K40" i="1"/>
  <c r="Q21" i="4" l="1"/>
  <c r="Q26" i="4"/>
</calcChain>
</file>

<file path=xl/sharedStrings.xml><?xml version="1.0" encoding="utf-8"?>
<sst xmlns="http://schemas.openxmlformats.org/spreadsheetml/2006/main" count="166" uniqueCount="29">
  <si>
    <t>Trade #</t>
  </si>
  <si>
    <t>DATE</t>
  </si>
  <si>
    <t>Stock</t>
  </si>
  <si>
    <t>MONTH</t>
  </si>
  <si>
    <t>DAYS TO EXP.</t>
  </si>
  <si>
    <t>Delta</t>
  </si>
  <si>
    <t>Strike</t>
  </si>
  <si>
    <t>Spread</t>
  </si>
  <si>
    <t>NUMBER</t>
  </si>
  <si>
    <t>PRICE</t>
  </si>
  <si>
    <t>COST</t>
  </si>
  <si>
    <t>Sell Date</t>
  </si>
  <si>
    <t>Sell Price</t>
  </si>
  <si>
    <t>Sell Amt</t>
  </si>
  <si>
    <t>Gross P/L</t>
  </si>
  <si>
    <t>Days</t>
  </si>
  <si>
    <t>Note</t>
  </si>
  <si>
    <t>CMG</t>
  </si>
  <si>
    <t>D20</t>
  </si>
  <si>
    <t>N. Put</t>
  </si>
  <si>
    <t>D15</t>
  </si>
  <si>
    <t>Put</t>
  </si>
  <si>
    <t>1A</t>
  </si>
  <si>
    <t>N.Call</t>
  </si>
  <si>
    <t>Call</t>
  </si>
  <si>
    <t>1B</t>
  </si>
  <si>
    <t>D30</t>
  </si>
  <si>
    <t>D10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</si>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</sst>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2" applyNumberFormat="1" applyFont="1"/>
    <xf numFmtId="43" fontId="2" fillId="0" borderId="0" xfId="1" applyFont="1"/>
    <xf numFmtId="0" fontId="2" fillId="0" borderId="0" xfId="0" applyNumberFormat="1" applyFont="1"/>
    <xf numFmtId="14" fontId="0" fillId="0" borderId="0" xfId="0" applyNumberFormat="1"/>
    <xf numFmtId="15" fontId="0" fillId="0" borderId="0" xfId="0" applyNumberFormat="1"/>
    <xf numFmtId="0" fontId="0" fillId="0" borderId="0" xfId="0" applyNumberFormat="1"/>
    <xf numFmtId="0" fontId="3" fillId="0" borderId="0" xfId="0" applyFont="1"/>
    <xf numFmtId="14" fontId="3" fillId="0" borderId="0" xfId="0" applyNumberFormat="1" applyFont="1"/>
    <xf numFmtId="15" fontId="3" fillId="0" borderId="0" xfId="0" applyNumberFormat="1" applyFont="1"/>
    <xf numFmtId="0" fontId="4" fillId="0" borderId="0" xfId="0" applyFont="1"/>
    <xf numFmtId="14" fontId="4" fillId="0" borderId="0" xfId="0" applyNumberFormat="1" applyFont="1"/>
    <xf numFmtId="15" fontId="4" fillId="0" borderId="0" xfId="0" applyNumberFormat="1" applyFont="1"/>
    <xf numFmtId="0" fontId="4" fillId="0" borderId="0" xfId="0" applyNumberFormat="1" applyFont="1"/>
    <xf numFmtId="0" fontId="4" fillId="2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9525</xdr:rowOff>
    </xdr:from>
    <xdr:to>
      <xdr:col>18</xdr:col>
      <xdr:colOff>1</xdr:colOff>
      <xdr:row>37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9525"/>
          <a:ext cx="11553824" cy="7038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42</xdr:row>
      <xdr:rowOff>3</xdr:rowOff>
    </xdr:from>
    <xdr:to>
      <xdr:col>18</xdr:col>
      <xdr:colOff>0</xdr:colOff>
      <xdr:row>79</xdr:row>
      <xdr:rowOff>9525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8001003"/>
          <a:ext cx="11553824" cy="70580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638176</xdr:colOff>
      <xdr:row>35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1544300" cy="6848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9526</xdr:rowOff>
    </xdr:from>
    <xdr:to>
      <xdr:col>18</xdr:col>
      <xdr:colOff>9525</xdr:colOff>
      <xdr:row>77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820026"/>
          <a:ext cx="11563350" cy="6848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18</xdr:col>
      <xdr:colOff>0</xdr:colOff>
      <xdr:row>29</xdr:row>
      <xdr:rowOff>180976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11553825" cy="57054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41</xdr:row>
      <xdr:rowOff>9525</xdr:rowOff>
    </xdr:from>
    <xdr:to>
      <xdr:col>17</xdr:col>
      <xdr:colOff>638176</xdr:colOff>
      <xdr:row>71</xdr:row>
      <xdr:rowOff>9525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7820025"/>
          <a:ext cx="11544300" cy="571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47626</xdr:rowOff>
    </xdr:from>
    <xdr:to>
      <xdr:col>18</xdr:col>
      <xdr:colOff>0</xdr:colOff>
      <xdr:row>112</xdr:row>
      <xdr:rowOff>19050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763626"/>
          <a:ext cx="11553825" cy="75914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25</xdr:col>
      <xdr:colOff>85725</xdr:colOff>
      <xdr:row>15</xdr:row>
      <xdr:rowOff>104406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5773400" cy="2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22</xdr:col>
      <xdr:colOff>28575</xdr:colOff>
      <xdr:row>66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53000"/>
          <a:ext cx="13944600" cy="780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opLeftCell="A39" workbookViewId="0">
      <selection activeCell="W61" sqref="W61"/>
    </sheetView>
  </sheetViews>
  <sheetFormatPr defaultColWidth="8.85546875" defaultRowHeight="15" x14ac:dyDescent="0.25"/>
  <cols>
    <col min="2" max="2" width="9.7109375" bestFit="1" customWidth="1"/>
    <col min="4" max="4" width="9.42578125" bestFit="1" customWidth="1"/>
    <col min="5" max="5" width="12.7109375" bestFit="1" customWidth="1"/>
    <col min="6" max="6" width="10.28515625" customWidth="1"/>
    <col min="12" max="12" width="9.7109375" bestFit="1" customWidth="1"/>
    <col min="13" max="13" width="12.7109375" bestFit="1" customWidth="1"/>
    <col min="17" max="17" width="10.42578125" bestFit="1" customWidth="1"/>
    <col min="18" max="18" width="9.7109375" style="7" bestFit="1" customWidth="1"/>
  </cols>
  <sheetData>
    <row r="1" spans="2:19" x14ac:dyDescent="0.25">
      <c r="B1" s="5"/>
      <c r="D1" s="6"/>
      <c r="L1" s="5"/>
    </row>
    <row r="2" spans="2:19" x14ac:dyDescent="0.25">
      <c r="B2" s="5"/>
      <c r="D2" s="6"/>
      <c r="L2" s="5"/>
    </row>
    <row r="3" spans="2:19" x14ac:dyDescent="0.25">
      <c r="B3" s="5"/>
      <c r="D3" s="6"/>
    </row>
    <row r="4" spans="2:19" x14ac:dyDescent="0.25">
      <c r="B4" s="5"/>
      <c r="D4" s="6"/>
      <c r="L4" s="5"/>
    </row>
    <row r="5" spans="2:19" x14ac:dyDescent="0.25">
      <c r="B5" s="5"/>
      <c r="D5" s="6"/>
      <c r="L5" s="5"/>
    </row>
    <row r="6" spans="2:19" x14ac:dyDescent="0.25">
      <c r="B6" s="5"/>
      <c r="D6" s="6"/>
      <c r="S6" t="s">
        <v>28</v>
      </c>
    </row>
    <row r="7" spans="2:19" x14ac:dyDescent="0.25">
      <c r="B7" s="5"/>
      <c r="K7" t="s">
        <v>28</v>
      </c>
    </row>
    <row r="8" spans="2:19" x14ac:dyDescent="0.25">
      <c r="K8" t="s">
        <v>28</v>
      </c>
    </row>
    <row r="39" spans="1:19" x14ac:dyDescent="0.25">
      <c r="A39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2" t="s">
        <v>8</v>
      </c>
      <c r="J39" s="1" t="s">
        <v>9</v>
      </c>
      <c r="K39" s="3" t="s">
        <v>10</v>
      </c>
      <c r="L39" s="1" t="s">
        <v>11</v>
      </c>
      <c r="M39" s="1" t="s">
        <v>4</v>
      </c>
      <c r="N39" s="1" t="s">
        <v>9</v>
      </c>
      <c r="O39" s="1" t="s">
        <v>12</v>
      </c>
      <c r="P39" s="1" t="s">
        <v>13</v>
      </c>
      <c r="Q39" s="3" t="s">
        <v>14</v>
      </c>
      <c r="R39" s="4" t="s">
        <v>15</v>
      </c>
      <c r="S39" s="1" t="s">
        <v>16</v>
      </c>
    </row>
    <row r="40" spans="1:19" x14ac:dyDescent="0.25">
      <c r="A40">
        <v>1</v>
      </c>
      <c r="B40" s="5">
        <v>43355</v>
      </c>
      <c r="C40" t="s">
        <v>17</v>
      </c>
      <c r="D40" s="6">
        <v>43392</v>
      </c>
      <c r="E40">
        <v>37</v>
      </c>
      <c r="F40" t="s">
        <v>18</v>
      </c>
      <c r="G40">
        <v>460</v>
      </c>
      <c r="H40" t="s">
        <v>19</v>
      </c>
      <c r="I40">
        <v>2</v>
      </c>
      <c r="J40">
        <v>5</v>
      </c>
      <c r="K40">
        <f>I40*J40*100</f>
        <v>1000</v>
      </c>
      <c r="L40" s="5"/>
    </row>
    <row r="41" spans="1:19" x14ac:dyDescent="0.25">
      <c r="A41">
        <v>1</v>
      </c>
      <c r="B41" s="5">
        <v>43355</v>
      </c>
      <c r="C41" t="s">
        <v>17</v>
      </c>
      <c r="D41" s="6">
        <v>43392</v>
      </c>
      <c r="E41">
        <v>37</v>
      </c>
      <c r="F41" t="s">
        <v>20</v>
      </c>
      <c r="G41">
        <v>450</v>
      </c>
      <c r="H41" t="s">
        <v>21</v>
      </c>
      <c r="I41">
        <v>2</v>
      </c>
      <c r="J41">
        <v>-3.45</v>
      </c>
      <c r="K41">
        <f t="shared" ref="K41" si="0">I41*J41*100</f>
        <v>-690</v>
      </c>
      <c r="L41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opLeftCell="A37" workbookViewId="0">
      <selection activeCell="V65" sqref="V65"/>
    </sheetView>
  </sheetViews>
  <sheetFormatPr defaultColWidth="8.85546875" defaultRowHeight="15" x14ac:dyDescent="0.25"/>
  <cols>
    <col min="2" max="2" width="9.7109375" bestFit="1" customWidth="1"/>
    <col min="4" max="4" width="9.42578125" bestFit="1" customWidth="1"/>
    <col min="5" max="5" width="12.7109375" bestFit="1" customWidth="1"/>
    <col min="6" max="6" width="10.28515625" customWidth="1"/>
    <col min="12" max="12" width="9.7109375" bestFit="1" customWidth="1"/>
    <col min="13" max="13" width="12.7109375" bestFit="1" customWidth="1"/>
    <col min="17" max="17" width="10.42578125" bestFit="1" customWidth="1"/>
    <col min="18" max="18" width="9.7109375" style="7" bestFit="1" customWidth="1"/>
  </cols>
  <sheetData>
    <row r="1" spans="2:19" x14ac:dyDescent="0.25">
      <c r="B1" s="5"/>
      <c r="D1" s="6"/>
      <c r="L1" s="5"/>
    </row>
    <row r="2" spans="2:19" x14ac:dyDescent="0.25">
      <c r="B2" s="5"/>
      <c r="D2" s="6"/>
      <c r="L2" s="5"/>
    </row>
    <row r="3" spans="2:19" x14ac:dyDescent="0.25">
      <c r="B3" s="5"/>
      <c r="D3" s="6"/>
      <c r="S3" t="s">
        <v>28</v>
      </c>
    </row>
    <row r="4" spans="2:19" x14ac:dyDescent="0.25">
      <c r="B4" s="5"/>
      <c r="K4" t="s">
        <v>28</v>
      </c>
    </row>
    <row r="5" spans="2:19" x14ac:dyDescent="0.25">
      <c r="K5" t="s">
        <v>28</v>
      </c>
    </row>
    <row r="37" spans="1:19" x14ac:dyDescent="0.25">
      <c r="A37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7</v>
      </c>
      <c r="I37" s="2" t="s">
        <v>8</v>
      </c>
      <c r="J37" s="1" t="s">
        <v>9</v>
      </c>
      <c r="K37" s="3" t="s">
        <v>10</v>
      </c>
      <c r="L37" s="1" t="s">
        <v>11</v>
      </c>
      <c r="M37" s="1" t="s">
        <v>4</v>
      </c>
      <c r="N37" s="1" t="s">
        <v>9</v>
      </c>
      <c r="O37" s="1" t="s">
        <v>12</v>
      </c>
      <c r="P37" s="1" t="s">
        <v>13</v>
      </c>
      <c r="Q37" s="3" t="s">
        <v>14</v>
      </c>
      <c r="R37" s="4" t="s">
        <v>15</v>
      </c>
      <c r="S37" s="1" t="s">
        <v>16</v>
      </c>
    </row>
    <row r="38" spans="1:19" x14ac:dyDescent="0.25">
      <c r="A38">
        <v>1</v>
      </c>
      <c r="B38" s="5">
        <v>43355</v>
      </c>
      <c r="C38" t="s">
        <v>17</v>
      </c>
      <c r="D38" s="6">
        <v>43392</v>
      </c>
      <c r="E38">
        <v>37</v>
      </c>
      <c r="F38" t="s">
        <v>18</v>
      </c>
      <c r="G38">
        <v>460</v>
      </c>
      <c r="H38" t="s">
        <v>19</v>
      </c>
      <c r="I38">
        <v>2</v>
      </c>
      <c r="J38">
        <v>5</v>
      </c>
      <c r="K38">
        <f>I38*J38*100</f>
        <v>1000</v>
      </c>
      <c r="L38" s="5"/>
    </row>
    <row r="39" spans="1:19" x14ac:dyDescent="0.25">
      <c r="A39">
        <v>1</v>
      </c>
      <c r="B39" s="5">
        <v>43355</v>
      </c>
      <c r="C39" t="s">
        <v>17</v>
      </c>
      <c r="D39" s="6">
        <v>43392</v>
      </c>
      <c r="E39">
        <v>37</v>
      </c>
      <c r="F39" t="s">
        <v>20</v>
      </c>
      <c r="G39">
        <v>450</v>
      </c>
      <c r="H39" t="s">
        <v>21</v>
      </c>
      <c r="I39">
        <v>2</v>
      </c>
      <c r="J39">
        <v>-3.45</v>
      </c>
      <c r="K39">
        <f t="shared" ref="K39:K41" si="0">I39*J39*100</f>
        <v>-690</v>
      </c>
      <c r="L39" s="5"/>
    </row>
    <row r="40" spans="1:19" x14ac:dyDescent="0.25">
      <c r="A40" s="8" t="s">
        <v>22</v>
      </c>
      <c r="B40" s="9">
        <v>43363</v>
      </c>
      <c r="C40" s="8" t="s">
        <v>17</v>
      </c>
      <c r="D40" s="10">
        <v>43392</v>
      </c>
      <c r="E40" s="8">
        <v>29</v>
      </c>
      <c r="F40" s="8" t="s">
        <v>18</v>
      </c>
      <c r="G40" s="8">
        <v>510</v>
      </c>
      <c r="H40" s="8" t="s">
        <v>23</v>
      </c>
      <c r="I40" s="8">
        <v>2</v>
      </c>
      <c r="J40" s="8">
        <v>4.07</v>
      </c>
      <c r="K40" s="8">
        <f t="shared" si="0"/>
        <v>814</v>
      </c>
      <c r="L40" s="5"/>
    </row>
    <row r="41" spans="1:19" x14ac:dyDescent="0.25">
      <c r="A41" s="8" t="s">
        <v>22</v>
      </c>
      <c r="B41" s="9">
        <v>43363</v>
      </c>
      <c r="C41" s="8" t="s">
        <v>17</v>
      </c>
      <c r="D41" s="10">
        <v>43392</v>
      </c>
      <c r="E41" s="8">
        <v>29</v>
      </c>
      <c r="F41" s="8" t="s">
        <v>20</v>
      </c>
      <c r="G41" s="8">
        <v>520</v>
      </c>
      <c r="H41" s="8" t="s">
        <v>24</v>
      </c>
      <c r="I41" s="8">
        <v>2</v>
      </c>
      <c r="J41" s="8">
        <v>-2.5499999999999998</v>
      </c>
      <c r="K41" s="8">
        <f t="shared" si="0"/>
        <v>-509.99999999999994</v>
      </c>
      <c r="L41" s="5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1:S41"/>
  <sheetViews>
    <sheetView workbookViewId="0">
      <selection activeCell="T97" sqref="T97"/>
    </sheetView>
  </sheetViews>
  <sheetFormatPr defaultColWidth="8.85546875" defaultRowHeight="15" x14ac:dyDescent="0.25"/>
  <cols>
    <col min="2" max="2" width="9.7109375" bestFit="1" customWidth="1"/>
    <col min="4" max="4" width="9.42578125" bestFit="1" customWidth="1"/>
    <col min="5" max="5" width="12.7109375" bestFit="1" customWidth="1"/>
    <col min="6" max="6" width="10.28515625" customWidth="1"/>
    <col min="12" max="12" width="9.7109375" bestFit="1" customWidth="1"/>
    <col min="13" max="13" width="12.7109375" bestFit="1" customWidth="1"/>
    <col min="17" max="17" width="10.42578125" bestFit="1" customWidth="1"/>
    <col min="18" max="18" width="9.7109375" style="7" bestFit="1" customWidth="1"/>
  </cols>
  <sheetData>
    <row r="31" spans="1:19" x14ac:dyDescent="0.25">
      <c r="A3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  <c r="H31" s="1" t="s">
        <v>7</v>
      </c>
      <c r="I31" s="2" t="s">
        <v>8</v>
      </c>
      <c r="J31" s="1" t="s">
        <v>9</v>
      </c>
      <c r="K31" s="3" t="s">
        <v>10</v>
      </c>
      <c r="L31" s="1" t="s">
        <v>11</v>
      </c>
      <c r="M31" s="1" t="s">
        <v>4</v>
      </c>
      <c r="N31" s="1" t="s">
        <v>9</v>
      </c>
      <c r="O31" s="1" t="s">
        <v>12</v>
      </c>
      <c r="P31" s="1" t="s">
        <v>13</v>
      </c>
      <c r="Q31" s="3" t="s">
        <v>14</v>
      </c>
      <c r="R31" s="4" t="s">
        <v>15</v>
      </c>
      <c r="S31" s="1" t="s">
        <v>16</v>
      </c>
    </row>
    <row r="32" spans="1:19" x14ac:dyDescent="0.25">
      <c r="A32">
        <v>1</v>
      </c>
      <c r="B32" s="5">
        <v>43355</v>
      </c>
      <c r="C32" t="s">
        <v>17</v>
      </c>
      <c r="D32" s="6">
        <v>43392</v>
      </c>
      <c r="E32">
        <v>37</v>
      </c>
      <c r="F32" t="s">
        <v>18</v>
      </c>
      <c r="G32">
        <v>460</v>
      </c>
      <c r="H32" t="s">
        <v>19</v>
      </c>
      <c r="I32">
        <v>2</v>
      </c>
      <c r="J32">
        <v>5</v>
      </c>
      <c r="K32">
        <f>I32*J32*100</f>
        <v>1000</v>
      </c>
      <c r="L32" s="12">
        <v>43367</v>
      </c>
      <c r="M32" s="11">
        <v>25</v>
      </c>
      <c r="N32" s="11">
        <v>460</v>
      </c>
      <c r="O32" s="11">
        <v>-14.08</v>
      </c>
      <c r="P32" s="15">
        <f>O32*I32*100</f>
        <v>-2816</v>
      </c>
      <c r="Q32" s="11">
        <f>K32+P32</f>
        <v>-1816</v>
      </c>
      <c r="R32" s="14">
        <f>L32-B32</f>
        <v>12</v>
      </c>
    </row>
    <row r="33" spans="1:19" x14ac:dyDescent="0.25">
      <c r="A33">
        <v>1</v>
      </c>
      <c r="B33" s="5">
        <v>43355</v>
      </c>
      <c r="C33" t="s">
        <v>17</v>
      </c>
      <c r="D33" s="6">
        <v>43392</v>
      </c>
      <c r="E33">
        <v>37</v>
      </c>
      <c r="F33" t="s">
        <v>20</v>
      </c>
      <c r="G33">
        <v>450</v>
      </c>
      <c r="H33" t="s">
        <v>21</v>
      </c>
      <c r="I33">
        <v>2</v>
      </c>
      <c r="J33">
        <v>-3.45</v>
      </c>
      <c r="K33">
        <f t="shared" ref="K33:K35" si="0">I33*J33*100</f>
        <v>-690</v>
      </c>
      <c r="L33" s="12"/>
      <c r="M33" s="11"/>
      <c r="N33" s="11"/>
      <c r="O33" s="11"/>
      <c r="P33" s="11"/>
      <c r="Q33" s="11"/>
      <c r="R33" s="14"/>
    </row>
    <row r="34" spans="1:19" x14ac:dyDescent="0.25">
      <c r="A34" t="s">
        <v>22</v>
      </c>
      <c r="B34" s="5">
        <v>43363</v>
      </c>
      <c r="C34" t="s">
        <v>17</v>
      </c>
      <c r="D34" s="6">
        <v>43392</v>
      </c>
      <c r="E34">
        <v>29</v>
      </c>
      <c r="F34" t="s">
        <v>18</v>
      </c>
      <c r="G34">
        <v>510</v>
      </c>
      <c r="H34" t="s">
        <v>23</v>
      </c>
      <c r="I34">
        <v>2</v>
      </c>
      <c r="J34">
        <v>4.07</v>
      </c>
      <c r="K34">
        <f t="shared" si="0"/>
        <v>814</v>
      </c>
      <c r="L34" s="12">
        <v>43367</v>
      </c>
      <c r="M34" s="11">
        <v>25</v>
      </c>
      <c r="N34" s="11">
        <v>462</v>
      </c>
      <c r="O34" s="11">
        <v>-1.61</v>
      </c>
      <c r="P34" s="11">
        <f>O34*I34*100</f>
        <v>-322</v>
      </c>
      <c r="Q34" s="11">
        <f>K34+P34</f>
        <v>492</v>
      </c>
      <c r="R34" s="14">
        <f>L34-B34</f>
        <v>4</v>
      </c>
    </row>
    <row r="35" spans="1:19" x14ac:dyDescent="0.25">
      <c r="A35" t="s">
        <v>22</v>
      </c>
      <c r="B35" s="5">
        <v>43363</v>
      </c>
      <c r="C35" t="s">
        <v>17</v>
      </c>
      <c r="D35" s="6">
        <v>43392</v>
      </c>
      <c r="E35">
        <v>29</v>
      </c>
      <c r="F35" t="s">
        <v>20</v>
      </c>
      <c r="G35">
        <v>520</v>
      </c>
      <c r="H35" t="s">
        <v>24</v>
      </c>
      <c r="I35">
        <v>2</v>
      </c>
      <c r="J35">
        <v>-2.5499999999999998</v>
      </c>
      <c r="K35">
        <f t="shared" si="0"/>
        <v>-509.99999999999994</v>
      </c>
      <c r="L35" s="12">
        <v>43367</v>
      </c>
      <c r="M35" s="11">
        <v>25</v>
      </c>
      <c r="N35" s="11">
        <v>462</v>
      </c>
      <c r="O35" s="11">
        <v>0.91</v>
      </c>
      <c r="P35" s="11">
        <f>O35*I35*100</f>
        <v>182</v>
      </c>
      <c r="Q35" s="11">
        <f>K35+P35</f>
        <v>-327.99999999999994</v>
      </c>
      <c r="R35" s="14">
        <f>L35-B35</f>
        <v>4</v>
      </c>
    </row>
    <row r="36" spans="1:19" x14ac:dyDescent="0.25">
      <c r="A36" s="11" t="s">
        <v>25</v>
      </c>
      <c r="B36" s="12">
        <v>43367</v>
      </c>
      <c r="C36" s="11" t="s">
        <v>17</v>
      </c>
      <c r="D36" s="13">
        <v>43392</v>
      </c>
      <c r="E36" s="11">
        <v>25</v>
      </c>
      <c r="F36" s="11" t="s">
        <v>18</v>
      </c>
      <c r="G36" s="11">
        <v>495</v>
      </c>
      <c r="H36" s="11" t="s">
        <v>23</v>
      </c>
      <c r="I36" s="11">
        <v>3</v>
      </c>
      <c r="J36" s="11">
        <v>3.25</v>
      </c>
      <c r="K36" s="11">
        <f>I36*J36*100</f>
        <v>975</v>
      </c>
    </row>
    <row r="37" spans="1:19" x14ac:dyDescent="0.25">
      <c r="A37" s="11" t="s">
        <v>25</v>
      </c>
      <c r="B37" s="12">
        <v>43367</v>
      </c>
      <c r="C37" s="11" t="s">
        <v>17</v>
      </c>
      <c r="D37" s="13">
        <v>43392</v>
      </c>
      <c r="E37" s="11">
        <v>25</v>
      </c>
      <c r="F37" s="11" t="s">
        <v>27</v>
      </c>
      <c r="G37" s="11">
        <v>505</v>
      </c>
      <c r="H37" s="11" t="s">
        <v>24</v>
      </c>
      <c r="I37" s="11">
        <v>3</v>
      </c>
      <c r="J37" s="11">
        <v>-2</v>
      </c>
      <c r="K37" s="11">
        <f>I37*J37*100</f>
        <v>-600</v>
      </c>
      <c r="L37" s="5"/>
    </row>
    <row r="38" spans="1:19" x14ac:dyDescent="0.25">
      <c r="L38" s="5"/>
    </row>
    <row r="39" spans="1:19" x14ac:dyDescent="0.25">
      <c r="A39" s="11" t="s">
        <v>25</v>
      </c>
      <c r="B39" s="12">
        <v>43367</v>
      </c>
      <c r="C39" s="11" t="s">
        <v>17</v>
      </c>
      <c r="D39" s="13">
        <v>43392</v>
      </c>
      <c r="E39" s="11">
        <v>25</v>
      </c>
      <c r="F39" s="11" t="s">
        <v>26</v>
      </c>
      <c r="G39" s="11">
        <v>440</v>
      </c>
      <c r="H39" s="11" t="s">
        <v>19</v>
      </c>
      <c r="I39" s="11">
        <v>6</v>
      </c>
      <c r="J39" s="11">
        <v>6.35</v>
      </c>
      <c r="K39" s="11">
        <f>I39*J39*100</f>
        <v>3809.9999999999995</v>
      </c>
      <c r="S39" t="s">
        <v>28</v>
      </c>
    </row>
    <row r="40" spans="1:19" x14ac:dyDescent="0.25">
      <c r="A40" s="11" t="s">
        <v>25</v>
      </c>
      <c r="B40" s="12">
        <v>43367</v>
      </c>
      <c r="C40" s="11" t="s">
        <v>17</v>
      </c>
      <c r="D40" s="13">
        <v>43392</v>
      </c>
      <c r="E40" s="11">
        <v>25</v>
      </c>
      <c r="F40" s="11" t="s">
        <v>27</v>
      </c>
      <c r="G40" s="11">
        <v>410</v>
      </c>
      <c r="H40" s="11" t="s">
        <v>21</v>
      </c>
      <c r="I40" s="11">
        <v>4</v>
      </c>
      <c r="J40" s="11">
        <v>-1.7625</v>
      </c>
      <c r="K40" s="11">
        <f>I40*J40*100</f>
        <v>-705</v>
      </c>
    </row>
    <row r="41" spans="1:19" x14ac:dyDescent="0.25">
      <c r="K41" s="15">
        <f>SUM(K39:K40)</f>
        <v>3104.9999999999995</v>
      </c>
      <c r="Q41" s="11">
        <f>SUM(Q32:Q39)</f>
        <v>-1652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S26"/>
  <sheetViews>
    <sheetView tabSelected="1" topLeftCell="B1" workbookViewId="0">
      <selection activeCell="X20" sqref="X20"/>
    </sheetView>
  </sheetViews>
  <sheetFormatPr defaultColWidth="8.85546875" defaultRowHeight="15" x14ac:dyDescent="0.25"/>
  <cols>
    <col min="2" max="2" width="9.7109375" bestFit="1" customWidth="1"/>
    <col min="4" max="4" width="9.42578125" bestFit="1" customWidth="1"/>
    <col min="5" max="5" width="12.7109375" bestFit="1" customWidth="1"/>
    <col min="6" max="6" width="10.28515625" customWidth="1"/>
    <col min="12" max="12" width="9.7109375" bestFit="1" customWidth="1"/>
    <col min="13" max="13" width="12.7109375" bestFit="1" customWidth="1"/>
    <col min="17" max="17" width="10.42578125" bestFit="1" customWidth="1"/>
    <col min="18" max="18" width="9.7109375" style="7" bestFit="1" customWidth="1"/>
  </cols>
  <sheetData>
    <row r="11" spans="11:11" x14ac:dyDescent="0.25">
      <c r="K11" t="s">
        <v>28</v>
      </c>
    </row>
    <row r="17" spans="1:19" x14ac:dyDescent="0.25">
      <c r="A17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7</v>
      </c>
      <c r="I17" s="2" t="s">
        <v>8</v>
      </c>
      <c r="J17" s="1" t="s">
        <v>9</v>
      </c>
      <c r="K17" s="3" t="s">
        <v>10</v>
      </c>
      <c r="L17" s="1" t="s">
        <v>11</v>
      </c>
      <c r="M17" s="1" t="s">
        <v>4</v>
      </c>
      <c r="N17" s="1" t="s">
        <v>9</v>
      </c>
      <c r="O17" s="1" t="s">
        <v>12</v>
      </c>
      <c r="P17" s="1" t="s">
        <v>13</v>
      </c>
      <c r="Q17" s="3" t="s">
        <v>14</v>
      </c>
      <c r="R17" s="4" t="s">
        <v>15</v>
      </c>
      <c r="S17" s="1" t="s">
        <v>16</v>
      </c>
    </row>
    <row r="18" spans="1:19" x14ac:dyDescent="0.25">
      <c r="A18">
        <v>1</v>
      </c>
      <c r="B18" s="5">
        <v>43355</v>
      </c>
      <c r="C18" t="s">
        <v>17</v>
      </c>
      <c r="D18" s="6">
        <v>43392</v>
      </c>
      <c r="E18">
        <v>37</v>
      </c>
      <c r="F18" t="s">
        <v>18</v>
      </c>
      <c r="G18">
        <v>460</v>
      </c>
      <c r="H18" t="s">
        <v>19</v>
      </c>
      <c r="I18">
        <v>2</v>
      </c>
      <c r="J18">
        <v>5</v>
      </c>
      <c r="K18">
        <f>I18*J18*100</f>
        <v>1000</v>
      </c>
      <c r="L18" s="5">
        <v>43367</v>
      </c>
      <c r="M18">
        <v>25</v>
      </c>
      <c r="N18">
        <v>460</v>
      </c>
      <c r="O18">
        <v>-14.08</v>
      </c>
      <c r="P18">
        <f>O18*I18*100</f>
        <v>-2816</v>
      </c>
      <c r="Q18">
        <f>K18+P18</f>
        <v>-1816</v>
      </c>
      <c r="R18" s="7">
        <f>L18-B18</f>
        <v>12</v>
      </c>
    </row>
    <row r="19" spans="1:19" x14ac:dyDescent="0.25">
      <c r="A19">
        <v>1</v>
      </c>
      <c r="B19" s="5">
        <v>43355</v>
      </c>
      <c r="C19" t="s">
        <v>17</v>
      </c>
      <c r="D19" s="6">
        <v>43392</v>
      </c>
      <c r="E19">
        <v>37</v>
      </c>
      <c r="F19" t="s">
        <v>20</v>
      </c>
      <c r="G19">
        <v>450</v>
      </c>
      <c r="H19" t="s">
        <v>21</v>
      </c>
      <c r="I19">
        <v>2</v>
      </c>
      <c r="J19">
        <v>-3.45</v>
      </c>
      <c r="K19">
        <f t="shared" ref="K19:K25" si="0">I19*J19*100</f>
        <v>-690</v>
      </c>
      <c r="L19" s="5"/>
    </row>
    <row r="20" spans="1:19" x14ac:dyDescent="0.25">
      <c r="A20" t="s">
        <v>22</v>
      </c>
      <c r="B20" s="5">
        <v>43363</v>
      </c>
      <c r="C20" t="s">
        <v>17</v>
      </c>
      <c r="D20" s="6">
        <v>43392</v>
      </c>
      <c r="E20">
        <v>29</v>
      </c>
      <c r="F20" t="s">
        <v>18</v>
      </c>
      <c r="G20">
        <v>510</v>
      </c>
      <c r="H20" t="s">
        <v>23</v>
      </c>
      <c r="I20">
        <v>2</v>
      </c>
      <c r="J20">
        <v>4.07</v>
      </c>
      <c r="K20">
        <f t="shared" si="0"/>
        <v>814</v>
      </c>
      <c r="L20" s="5">
        <v>43367</v>
      </c>
      <c r="M20">
        <v>25</v>
      </c>
      <c r="N20">
        <v>462</v>
      </c>
      <c r="O20">
        <v>-1.61</v>
      </c>
      <c r="P20">
        <f>O20*I20*100</f>
        <v>-322</v>
      </c>
      <c r="Q20">
        <f>K20+P20</f>
        <v>492</v>
      </c>
      <c r="R20" s="7">
        <f>L20-B20</f>
        <v>4</v>
      </c>
    </row>
    <row r="21" spans="1:19" x14ac:dyDescent="0.25">
      <c r="A21" t="s">
        <v>22</v>
      </c>
      <c r="B21" s="5">
        <v>43363</v>
      </c>
      <c r="C21" t="s">
        <v>17</v>
      </c>
      <c r="D21" s="6">
        <v>43392</v>
      </c>
      <c r="E21">
        <v>29</v>
      </c>
      <c r="F21" t="s">
        <v>20</v>
      </c>
      <c r="G21">
        <v>520</v>
      </c>
      <c r="H21" t="s">
        <v>24</v>
      </c>
      <c r="I21">
        <v>2</v>
      </c>
      <c r="J21">
        <v>-2.5499999999999998</v>
      </c>
      <c r="K21">
        <f t="shared" si="0"/>
        <v>-509.99999999999994</v>
      </c>
      <c r="L21" s="5">
        <v>43367</v>
      </c>
      <c r="M21">
        <v>25</v>
      </c>
      <c r="N21">
        <v>462</v>
      </c>
      <c r="O21">
        <v>0.91</v>
      </c>
      <c r="P21">
        <f>O21*I21*100</f>
        <v>182</v>
      </c>
      <c r="Q21">
        <f>K21+P21</f>
        <v>-327.99999999999994</v>
      </c>
      <c r="R21" s="7">
        <f>L21-B21</f>
        <v>4</v>
      </c>
    </row>
    <row r="22" spans="1:19" x14ac:dyDescent="0.25">
      <c r="A22" t="s">
        <v>25</v>
      </c>
      <c r="B22" s="5">
        <v>43367</v>
      </c>
      <c r="C22" t="s">
        <v>17</v>
      </c>
      <c r="D22" s="6">
        <v>43392</v>
      </c>
      <c r="E22">
        <v>25</v>
      </c>
      <c r="F22" t="s">
        <v>26</v>
      </c>
      <c r="G22">
        <v>440</v>
      </c>
      <c r="H22" t="s">
        <v>19</v>
      </c>
      <c r="I22">
        <v>6</v>
      </c>
      <c r="J22">
        <v>6.35</v>
      </c>
      <c r="K22">
        <f t="shared" si="0"/>
        <v>3809.9999999999995</v>
      </c>
    </row>
    <row r="23" spans="1:19" x14ac:dyDescent="0.25">
      <c r="A23" t="s">
        <v>25</v>
      </c>
      <c r="B23" s="5">
        <v>43367</v>
      </c>
      <c r="C23" t="s">
        <v>17</v>
      </c>
      <c r="D23" s="6">
        <v>43392</v>
      </c>
      <c r="E23">
        <v>25</v>
      </c>
      <c r="F23" t="s">
        <v>27</v>
      </c>
      <c r="G23">
        <v>410</v>
      </c>
      <c r="H23" t="s">
        <v>21</v>
      </c>
      <c r="I23">
        <v>4</v>
      </c>
      <c r="J23">
        <v>-1.7625</v>
      </c>
      <c r="K23">
        <f t="shared" si="0"/>
        <v>-705</v>
      </c>
      <c r="L23" s="5"/>
    </row>
    <row r="24" spans="1:19" x14ac:dyDescent="0.25">
      <c r="A24" t="s">
        <v>25</v>
      </c>
      <c r="B24" s="5">
        <v>43367</v>
      </c>
      <c r="C24" t="s">
        <v>17</v>
      </c>
      <c r="D24" s="6">
        <v>43392</v>
      </c>
      <c r="E24">
        <v>25</v>
      </c>
      <c r="F24" t="s">
        <v>18</v>
      </c>
      <c r="G24">
        <v>495</v>
      </c>
      <c r="H24" t="s">
        <v>23</v>
      </c>
      <c r="I24">
        <v>3</v>
      </c>
      <c r="J24">
        <v>3.25</v>
      </c>
      <c r="K24">
        <f t="shared" si="0"/>
        <v>975</v>
      </c>
      <c r="L24" s="5">
        <v>43374</v>
      </c>
      <c r="M24">
        <v>18</v>
      </c>
      <c r="N24">
        <v>447</v>
      </c>
      <c r="O24">
        <v>-1.1000000000000001</v>
      </c>
      <c r="P24">
        <f t="shared" ref="P24:P25" si="1">O24*I24*100</f>
        <v>-330</v>
      </c>
      <c r="Q24">
        <f t="shared" ref="Q24:Q25" si="2">K24+P24</f>
        <v>645</v>
      </c>
      <c r="R24" s="7">
        <f t="shared" ref="R24:R25" si="3">L24-B24</f>
        <v>7</v>
      </c>
    </row>
    <row r="25" spans="1:19" x14ac:dyDescent="0.25">
      <c r="A25" t="s">
        <v>25</v>
      </c>
      <c r="B25" s="5">
        <v>43367</v>
      </c>
      <c r="C25" t="s">
        <v>17</v>
      </c>
      <c r="D25" s="6">
        <v>43392</v>
      </c>
      <c r="E25">
        <v>25</v>
      </c>
      <c r="F25" t="s">
        <v>27</v>
      </c>
      <c r="G25">
        <v>505</v>
      </c>
      <c r="H25" t="s">
        <v>24</v>
      </c>
      <c r="I25">
        <v>3</v>
      </c>
      <c r="J25">
        <v>-2</v>
      </c>
      <c r="K25">
        <f t="shared" si="0"/>
        <v>-600</v>
      </c>
      <c r="L25" s="5">
        <v>43374</v>
      </c>
      <c r="M25">
        <v>18</v>
      </c>
      <c r="N25">
        <v>447</v>
      </c>
      <c r="O25">
        <v>0.65</v>
      </c>
      <c r="P25">
        <f t="shared" si="1"/>
        <v>195.00000000000003</v>
      </c>
      <c r="Q25">
        <f t="shared" si="2"/>
        <v>-405</v>
      </c>
      <c r="R25" s="7">
        <f t="shared" si="3"/>
        <v>7</v>
      </c>
      <c r="S25" t="s">
        <v>28</v>
      </c>
    </row>
    <row r="26" spans="1:19" x14ac:dyDescent="0.25">
      <c r="B26" s="5"/>
      <c r="K26" t="s">
        <v>28</v>
      </c>
      <c r="Q26">
        <f>SUM(Q18:Q25)</f>
        <v>-1412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</vt:lpstr>
      <vt:lpstr>Def 1</vt:lpstr>
      <vt:lpstr>Def 2</vt:lpstr>
      <vt:lpstr>Closing CCS</vt:lpstr>
    </vt:vector>
  </TitlesOfParts>
  <Company>Intel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Haitham</dc:creator>
  <cp:lastModifiedBy>Haitham</cp:lastModifiedBy>
  <dcterms:created xsi:type="dcterms:W3CDTF">2018-09-28T07:54:56Z</dcterms:created>
  <dcterms:modified xsi:type="dcterms:W3CDTF">2018-10-01T15:18:17Z</dcterms:modified>
</cp:coreProperties>
</file>